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bookViews>
    <workbookView xWindow="0" yWindow="225" windowWidth="15180" windowHeight="8760" tabRatio="863"/>
  </bookViews>
  <sheets>
    <sheet name="Contact and Other Information" sheetId="2" r:id="rId1"/>
    <sheet name="Data" sheetId="44" state="hidden" r:id="rId2"/>
    <sheet name="Code2" sheetId="57" state="hidden" r:id="rId3"/>
    <sheet name="Program" sheetId="61" r:id="rId4"/>
    <sheet name="Performance" sheetId="62" r:id="rId5"/>
    <sheet name="Annual Financial Report " sheetId="65" r:id="rId6"/>
    <sheet name="Code" sheetId="43" state="hidden" r:id="rId7"/>
    <sheet name="Sheet1" sheetId="60" state="hidden" r:id="rId8"/>
    <sheet name="Sheet2" sheetId="66" state="hidden" r:id="rId9"/>
  </sheets>
  <externalReferences>
    <externalReference r:id="rId10"/>
  </externalReferences>
  <definedNames>
    <definedName name="County">Code!$A$1:$B$59</definedName>
    <definedName name="Line8">Code!$L$2:$L$7</definedName>
    <definedName name="_xlnm.Print_Area" localSheetId="5">'Annual Financial Report '!$A$1:$H$123</definedName>
    <definedName name="_xlnm.Print_Area" localSheetId="0">'Contact and Other Information'!$A$1:$I$50</definedName>
    <definedName name="_xlnm.Print_Area" localSheetId="4">Performance!$A$1:$B$57</definedName>
    <definedName name="_xlnm.Print_Area" localSheetId="3">Program!$A$1:$A$74</definedName>
    <definedName name="Quest18">Code!$M$2:$M$6</definedName>
    <definedName name="Z_37CC0C43_D61A_4C15_A44A_D0AB16E09379_.wvu.Cols" localSheetId="5" hidden="1">'Annual Financial Report '!$I:$O</definedName>
    <definedName name="Z_37CC0C43_D61A_4C15_A44A_D0AB16E09379_.wvu.PrintArea" localSheetId="5" hidden="1">'Annual Financial Report '!$A$1:$H$123</definedName>
    <definedName name="Z_37CC0C43_D61A_4C15_A44A_D0AB16E09379_.wvu.PrintArea" localSheetId="4" hidden="1">Performance!$A$1:$B$57</definedName>
    <definedName name="Z_37CC0C43_D61A_4C15_A44A_D0AB16E09379_.wvu.PrintArea" localSheetId="3" hidden="1">Program!$A$1:$A$74</definedName>
    <definedName name="Z_37CC0C43_D61A_4C15_A44A_D0AB16E09379_.wvu.Rows" localSheetId="3" hidden="1">Program!$3:$3</definedName>
  </definedNames>
  <calcPr calcId="125725"/>
</workbook>
</file>

<file path=xl/calcChain.xml><?xml version="1.0" encoding="utf-8"?>
<calcChain xmlns="http://schemas.openxmlformats.org/spreadsheetml/2006/main">
  <c r="H66" i="65"/>
  <c r="E43"/>
  <c r="H67"/>
  <c r="H84" s="1"/>
  <c r="E23"/>
  <c r="A102"/>
  <c r="A98"/>
  <c r="E89"/>
  <c r="D89"/>
  <c r="C89"/>
  <c r="A85"/>
  <c r="A86" s="1"/>
  <c r="A87" s="1"/>
  <c r="A88" s="1"/>
  <c r="A89" s="1"/>
  <c r="A84"/>
  <c r="N78"/>
  <c r="N77"/>
  <c r="N76"/>
  <c r="A76"/>
  <c r="A77" s="1"/>
  <c r="A78" s="1"/>
  <c r="N75"/>
  <c r="G72"/>
  <c r="F72"/>
  <c r="E72"/>
  <c r="D72"/>
  <c r="C72"/>
  <c r="H71"/>
  <c r="H70"/>
  <c r="H87" s="1"/>
  <c r="H69"/>
  <c r="H68"/>
  <c r="A66"/>
  <c r="A67" s="1"/>
  <c r="A68" s="1"/>
  <c r="A69" s="1"/>
  <c r="A70" s="1"/>
  <c r="A71" s="1"/>
  <c r="A72" s="1"/>
  <c r="N58"/>
  <c r="N57"/>
  <c r="N56"/>
  <c r="N55"/>
  <c r="N54"/>
  <c r="N53"/>
  <c r="A53"/>
  <c r="A54" s="1"/>
  <c r="A55" s="1"/>
  <c r="A56" s="1"/>
  <c r="A57" s="1"/>
  <c r="A58" s="1"/>
  <c r="N52"/>
  <c r="G49"/>
  <c r="F49"/>
  <c r="D49"/>
  <c r="C49"/>
  <c r="E48"/>
  <c r="I48" s="1"/>
  <c r="E47"/>
  <c r="I47" s="1"/>
  <c r="E46"/>
  <c r="I46" s="1"/>
  <c r="E45"/>
  <c r="I45" s="1"/>
  <c r="E44"/>
  <c r="I44" s="1"/>
  <c r="A44"/>
  <c r="A45" s="1"/>
  <c r="A46" s="1"/>
  <c r="A47" s="1"/>
  <c r="A48" s="1"/>
  <c r="A49" s="1"/>
  <c r="N38"/>
  <c r="N37"/>
  <c r="N36"/>
  <c r="N35"/>
  <c r="N34"/>
  <c r="N33"/>
  <c r="N32"/>
  <c r="N31"/>
  <c r="N30"/>
  <c r="N29"/>
  <c r="N28"/>
  <c r="N27"/>
  <c r="A27"/>
  <c r="A28" s="1"/>
  <c r="A29" s="1"/>
  <c r="A30" s="1"/>
  <c r="A31" s="1"/>
  <c r="A32" s="1"/>
  <c r="A33" s="1"/>
  <c r="A34" s="1"/>
  <c r="A35" s="1"/>
  <c r="A36" s="1"/>
  <c r="A37" s="1"/>
  <c r="A38" s="1"/>
  <c r="N26"/>
  <c r="H23"/>
  <c r="G23"/>
  <c r="F23"/>
  <c r="D23"/>
  <c r="C23"/>
  <c r="A18"/>
  <c r="A19" s="1"/>
  <c r="A20" s="1"/>
  <c r="A21" s="1"/>
  <c r="A22" s="1"/>
  <c r="A23" s="1"/>
  <c r="A17"/>
  <c r="A11"/>
  <c r="A1" i="62"/>
  <c r="A1" i="61"/>
  <c r="H48" i="65" l="1"/>
  <c r="H47"/>
  <c r="H83"/>
  <c r="I84"/>
  <c r="F89"/>
  <c r="N92" s="1"/>
  <c r="N97" s="1"/>
  <c r="B102" s="1"/>
  <c r="I86"/>
  <c r="I88"/>
  <c r="H45"/>
  <c r="H46"/>
  <c r="E49"/>
  <c r="H44"/>
  <c r="C98"/>
  <c r="H43"/>
  <c r="I85"/>
  <c r="H86"/>
  <c r="I87"/>
  <c r="H88"/>
  <c r="C97"/>
  <c r="I43"/>
  <c r="B101" s="1"/>
  <c r="H72"/>
  <c r="I83" l="1"/>
  <c r="H85"/>
  <c r="A25" i="57"/>
  <c r="A26"/>
  <c r="A27" s="1"/>
  <c r="A28" s="1"/>
  <c r="A29" s="1"/>
  <c r="A30" s="1"/>
  <c r="A31" s="1"/>
  <c r="A32" s="1"/>
  <c r="A33" s="1"/>
  <c r="A34" s="1"/>
  <c r="A35" s="1"/>
  <c r="A36" s="1"/>
  <c r="A37" s="1"/>
  <c r="A38" s="1"/>
  <c r="D2" i="44"/>
  <c r="A4" i="65" s="1"/>
  <c r="B2" i="44"/>
  <c r="B3"/>
  <c r="B4"/>
  <c r="B5"/>
  <c r="B6"/>
  <c r="B7"/>
  <c r="B8"/>
  <c r="B9"/>
  <c r="B10"/>
  <c r="B11"/>
  <c r="B12"/>
  <c r="C13"/>
  <c r="C14"/>
  <c r="C15"/>
  <c r="C16"/>
  <c r="C17"/>
  <c r="C18"/>
  <c r="C19"/>
  <c r="C20"/>
  <c r="C21"/>
  <c r="C22"/>
  <c r="C23"/>
  <c r="C24"/>
  <c r="C25"/>
  <c r="C26"/>
  <c r="B30"/>
  <c r="B31"/>
</calcChain>
</file>

<file path=xl/sharedStrings.xml><?xml version="1.0" encoding="utf-8"?>
<sst xmlns="http://schemas.openxmlformats.org/spreadsheetml/2006/main" count="406" uniqueCount="337">
  <si>
    <t xml:space="preserve">Please provide any comments on your Gross Recovery Rate or Success Rate. </t>
  </si>
  <si>
    <t>VICTIM RESTITUTION AND OTHER JUSTICE RELATED REIMBURSEMENTS: BEGINNING AND ENDING BALANCES</t>
  </si>
  <si>
    <t>Court/County - San Joaquin</t>
  </si>
  <si>
    <t>Court/County - San Luis Obispo</t>
  </si>
  <si>
    <t>Court/County - San Mateo</t>
  </si>
  <si>
    <t>Court/County - Santa Barbara</t>
  </si>
  <si>
    <t>Court/County - Santa Clara</t>
  </si>
  <si>
    <t>Court/County - Santa Cruz</t>
  </si>
  <si>
    <t>Court/County - Shasta</t>
  </si>
  <si>
    <t>Court/County - Sierra</t>
  </si>
  <si>
    <t>Court/County - Siskiyou</t>
  </si>
  <si>
    <t>Court/County - Solano</t>
  </si>
  <si>
    <t>Court/County - Sonoma</t>
  </si>
  <si>
    <t>Court/County - Stanislaus</t>
  </si>
  <si>
    <t>Court/County - Sutter</t>
  </si>
  <si>
    <t>Court/County - Tehama</t>
  </si>
  <si>
    <t>Court/County - Trinity</t>
  </si>
  <si>
    <t>Court/County - Tulare</t>
  </si>
  <si>
    <t>Court/County - Tuolumne</t>
  </si>
  <si>
    <t>Court/County - Ventura</t>
  </si>
  <si>
    <t>Court/County - Yolo</t>
  </si>
  <si>
    <t>Court/County - Yuba</t>
  </si>
  <si>
    <t>Court/County - Alameda</t>
  </si>
  <si>
    <t>Comprehensive Program</t>
  </si>
  <si>
    <t>Internet payment</t>
  </si>
  <si>
    <t>Court/County</t>
  </si>
  <si>
    <t>Quarter</t>
  </si>
  <si>
    <t>Select Y or N</t>
  </si>
  <si>
    <t>Printed Name</t>
  </si>
  <si>
    <t>Col. A</t>
  </si>
  <si>
    <t>Col. B</t>
  </si>
  <si>
    <t>Col. C</t>
  </si>
  <si>
    <t>Col. E</t>
  </si>
  <si>
    <t>Col. F</t>
  </si>
  <si>
    <t>Row</t>
  </si>
  <si>
    <t>Signature</t>
  </si>
  <si>
    <t>Debit</t>
  </si>
  <si>
    <t>Fee waiver</t>
  </si>
  <si>
    <t>NSF checks</t>
  </si>
  <si>
    <t>Title (Court Executive or Presiding Judge)</t>
  </si>
  <si>
    <t>Title (County Auditor-Controller or other)</t>
  </si>
  <si>
    <t>Private Collection Agency 1</t>
  </si>
  <si>
    <t>Private Collection Agency 2</t>
  </si>
  <si>
    <t>Private Collection Agency 3</t>
  </si>
  <si>
    <t>County Telephone</t>
  </si>
  <si>
    <t>County E-mail Address</t>
  </si>
  <si>
    <t>County Contact</t>
  </si>
  <si>
    <t>Court E-mail Address</t>
  </si>
  <si>
    <t>Court Telephone</t>
  </si>
  <si>
    <t>Court Contact</t>
  </si>
  <si>
    <t>Component A</t>
  </si>
  <si>
    <t>Component B</t>
  </si>
  <si>
    <t>Component C</t>
  </si>
  <si>
    <t>Component D</t>
  </si>
  <si>
    <t>Component E</t>
  </si>
  <si>
    <t>Component F</t>
  </si>
  <si>
    <t>Component G</t>
  </si>
  <si>
    <t>Component H</t>
  </si>
  <si>
    <t>Component I</t>
  </si>
  <si>
    <t>Component J</t>
  </si>
  <si>
    <t>Component K</t>
  </si>
  <si>
    <t>Component L</t>
  </si>
  <si>
    <t>Component M</t>
  </si>
  <si>
    <t>Component N</t>
  </si>
  <si>
    <t>Total # of Components</t>
  </si>
  <si>
    <t>Not Selected</t>
  </si>
  <si>
    <t>Program</t>
  </si>
  <si>
    <t>FTB Court-Ordered Debt</t>
  </si>
  <si>
    <t>Other</t>
  </si>
  <si>
    <t>Col. G</t>
  </si>
  <si>
    <t>Col. J</t>
  </si>
  <si>
    <t>1st and 2nd Quarter</t>
  </si>
  <si>
    <t>3rd and 4th Quarter</t>
  </si>
  <si>
    <t>Does your court/county have a comprehensive collections program pursuant to Penal Code 1463.007?</t>
  </si>
  <si>
    <t>Reviewed by Court</t>
  </si>
  <si>
    <t>Reviewed by County</t>
  </si>
  <si>
    <t xml:space="preserve"> </t>
  </si>
  <si>
    <t xml:space="preserve"> VICTIM RESTITUTION AND OTHER JUSTICE RELATED REIMBURSEMENTS </t>
  </si>
  <si>
    <t>Col. H</t>
  </si>
  <si>
    <t>Col. D</t>
  </si>
  <si>
    <t>Col. I</t>
  </si>
  <si>
    <t>Col. L</t>
  </si>
  <si>
    <t>Court/County - San Bernardino</t>
  </si>
  <si>
    <t>Non-Delinquent Collections</t>
  </si>
  <si>
    <t>Number of Cases - Beginning Balance</t>
  </si>
  <si>
    <t>Value of Cases - Beginning Balance</t>
  </si>
  <si>
    <t>Number of Cases - Ending Balance</t>
  </si>
  <si>
    <t>Value of Cases - Ending Balance</t>
  </si>
  <si>
    <t>Quality Criteria</t>
  </si>
  <si>
    <t>Quality Checklist</t>
  </si>
  <si>
    <t>Col. K</t>
  </si>
  <si>
    <t>Reporting Period</t>
  </si>
  <si>
    <t>Beginning Date</t>
  </si>
  <si>
    <t>Ending Date</t>
  </si>
  <si>
    <t>REPORTING PERIOD</t>
  </si>
  <si>
    <t>Last day of Reporting Period</t>
  </si>
  <si>
    <t>First day of Reporting Period</t>
  </si>
  <si>
    <t>Metric</t>
  </si>
  <si>
    <t>Gross Recovery Rate</t>
  </si>
  <si>
    <t>Cost of Collections (pursuant to Penal Code 1463.007)</t>
  </si>
  <si>
    <t>Current Performance</t>
  </si>
  <si>
    <t>Change in Value (from above)</t>
  </si>
  <si>
    <t>Col. N</t>
  </si>
  <si>
    <t>Success Rate</t>
  </si>
  <si>
    <t>Col. P</t>
  </si>
  <si>
    <t>Col. Q</t>
  </si>
  <si>
    <t>Formula</t>
  </si>
  <si>
    <t>Col. R</t>
  </si>
  <si>
    <t>Col. S</t>
  </si>
  <si>
    <t>Col. T</t>
  </si>
  <si>
    <t>ERRCNT</t>
  </si>
  <si>
    <t>Col. U</t>
  </si>
  <si>
    <t>Col. V</t>
  </si>
  <si>
    <t>Col. W</t>
  </si>
  <si>
    <t>Col. X</t>
  </si>
  <si>
    <t>Col. Y</t>
  </si>
  <si>
    <t>Col. Z</t>
  </si>
  <si>
    <t>Col. AA</t>
  </si>
  <si>
    <t>Col. AB</t>
  </si>
  <si>
    <t>Change in Value</t>
  </si>
  <si>
    <t>Court Collection Program</t>
  </si>
  <si>
    <t>County Collection Program</t>
  </si>
  <si>
    <t>Select Primary Program</t>
  </si>
  <si>
    <t>County</t>
  </si>
  <si>
    <t>Court</t>
  </si>
  <si>
    <t xml:space="preserve">Hybrid </t>
  </si>
  <si>
    <t>Select System Used</t>
  </si>
  <si>
    <t>CUBS</t>
  </si>
  <si>
    <t>Case Management System</t>
  </si>
  <si>
    <t>Accounts Receivable System</t>
  </si>
  <si>
    <t>Select Programs That Apply</t>
  </si>
  <si>
    <t>Count and County</t>
  </si>
  <si>
    <t>None</t>
  </si>
  <si>
    <t>FINES, FEES, FORFEITURES, PENALTIES AND ASSESSMENTS: BEGINNING AND ENDING BALANCES</t>
  </si>
  <si>
    <t>COLLECTIONS METRICS FOR FINES, FEES, FORFEITURES, PENALTIES AND ASSESSMENTS</t>
  </si>
  <si>
    <t>Questions</t>
  </si>
  <si>
    <t>Response</t>
  </si>
  <si>
    <t>Use the space below to describe your collection program.</t>
  </si>
  <si>
    <t>Use the space below to discuss your collection program.</t>
  </si>
  <si>
    <t>FINES, FEES, FORFEITURES, PENALTIES AND ASSESSMENTS</t>
  </si>
  <si>
    <t xml:space="preserve">Number of cases and value reported in Columns I and L reconcile to figures reported from underlying systems and vendors. </t>
  </si>
  <si>
    <t xml:space="preserve"> Value of check boxes detected here ---------&gt;</t>
  </si>
  <si>
    <t xml:space="preserve">  These are linked to check box properties</t>
  </si>
  <si>
    <t xml:space="preserve"> Error messages counted in this column ----------------------&gt;</t>
  </si>
  <si>
    <t xml:space="preserve">      &lt;--- Out of balance error conditions detected in the column</t>
  </si>
  <si>
    <t>Description of Items Included</t>
  </si>
  <si>
    <t>Adjustments</t>
  </si>
  <si>
    <t>Col M</t>
  </si>
  <si>
    <t>Error Messages</t>
  </si>
  <si>
    <t>Col. AC</t>
  </si>
  <si>
    <t>Number of cases and value reported in columns H and I match ending value reported in prior year.</t>
  </si>
  <si>
    <t>ERROR/WARNING MESSAGES</t>
  </si>
  <si>
    <t>Col. O</t>
  </si>
  <si>
    <t>Gross Revenue Collected During the Period</t>
  </si>
  <si>
    <t>Date</t>
  </si>
  <si>
    <t>Court Contact:</t>
  </si>
  <si>
    <t>County Contact:</t>
  </si>
  <si>
    <t>E-mail Address:</t>
  </si>
  <si>
    <t>Telephone Number:</t>
  </si>
  <si>
    <t>Total</t>
  </si>
  <si>
    <t>Private Agency</t>
  </si>
  <si>
    <t>Definition</t>
  </si>
  <si>
    <t>Type here.</t>
  </si>
  <si>
    <t>C010000</t>
  </si>
  <si>
    <t>C020000</t>
  </si>
  <si>
    <t>C030000</t>
  </si>
  <si>
    <t>C040000</t>
  </si>
  <si>
    <t>C050000</t>
  </si>
  <si>
    <t>C060000</t>
  </si>
  <si>
    <t>C070000</t>
  </si>
  <si>
    <t>C080000</t>
  </si>
  <si>
    <t>C090000</t>
  </si>
  <si>
    <t>C100000</t>
  </si>
  <si>
    <t>C110000</t>
  </si>
  <si>
    <t>C120000</t>
  </si>
  <si>
    <t>C130000</t>
  </si>
  <si>
    <t>C140000</t>
  </si>
  <si>
    <t>C150000</t>
  </si>
  <si>
    <t>C160000</t>
  </si>
  <si>
    <t>C170000</t>
  </si>
  <si>
    <t>C180000</t>
  </si>
  <si>
    <t>C190000</t>
  </si>
  <si>
    <t>C200000</t>
  </si>
  <si>
    <t>C210000</t>
  </si>
  <si>
    <t>C220000</t>
  </si>
  <si>
    <t>C230000</t>
  </si>
  <si>
    <t>C240000</t>
  </si>
  <si>
    <t>C250000</t>
  </si>
  <si>
    <t>C260000</t>
  </si>
  <si>
    <t>C270000</t>
  </si>
  <si>
    <t>C280000</t>
  </si>
  <si>
    <t>C290000</t>
  </si>
  <si>
    <t>C300000</t>
  </si>
  <si>
    <t>C310000</t>
  </si>
  <si>
    <t>C320000</t>
  </si>
  <si>
    <t>C330000</t>
  </si>
  <si>
    <t>C340000</t>
  </si>
  <si>
    <t>C350000</t>
  </si>
  <si>
    <t>C360000</t>
  </si>
  <si>
    <t>C370000</t>
  </si>
  <si>
    <t>C380000</t>
  </si>
  <si>
    <t>C390000</t>
  </si>
  <si>
    <t>C400000</t>
  </si>
  <si>
    <t>C410000</t>
  </si>
  <si>
    <t>C420000</t>
  </si>
  <si>
    <t>C430000</t>
  </si>
  <si>
    <t>C440000</t>
  </si>
  <si>
    <t>C450000</t>
  </si>
  <si>
    <t>C460000</t>
  </si>
  <si>
    <t>C470000</t>
  </si>
  <si>
    <t>C480000</t>
  </si>
  <si>
    <t>C490000</t>
  </si>
  <si>
    <t>C500000</t>
  </si>
  <si>
    <t>C510000</t>
  </si>
  <si>
    <t>C520000</t>
  </si>
  <si>
    <t>C530000</t>
  </si>
  <si>
    <t>C540000</t>
  </si>
  <si>
    <t>C550000</t>
  </si>
  <si>
    <t>C560000</t>
  </si>
  <si>
    <t>C570000</t>
  </si>
  <si>
    <t>C580000</t>
  </si>
  <si>
    <t>Yes</t>
  </si>
  <si>
    <t>No</t>
  </si>
  <si>
    <t>Court/County - Alpine</t>
  </si>
  <si>
    <t>Court/County - Amador</t>
  </si>
  <si>
    <t>Court/County - Butte</t>
  </si>
  <si>
    <t>Court/County - Calaveras</t>
  </si>
  <si>
    <t>Court/County - Colusa</t>
  </si>
  <si>
    <t>Court/County - Contra Costa</t>
  </si>
  <si>
    <t>Court/County - Del Norte</t>
  </si>
  <si>
    <t>Court/County - El Dorado</t>
  </si>
  <si>
    <t>Court/County - Fresno</t>
  </si>
  <si>
    <t>Court/County - Glenn</t>
  </si>
  <si>
    <t>Court/County - Humboldt</t>
  </si>
  <si>
    <t>Court/County - Imperial</t>
  </si>
  <si>
    <t>Court/County - Inyo</t>
  </si>
  <si>
    <t>Court/County - Kern</t>
  </si>
  <si>
    <t>Court/County - Kings</t>
  </si>
  <si>
    <t>Court/County - Lake</t>
  </si>
  <si>
    <t>Court/County - Lassen</t>
  </si>
  <si>
    <t>Court/County - Los Angeles</t>
  </si>
  <si>
    <t>Court/County - Madera</t>
  </si>
  <si>
    <t>Court/County - Marin</t>
  </si>
  <si>
    <t>Court/County - Mariposa</t>
  </si>
  <si>
    <t>Court/County - Mendocino</t>
  </si>
  <si>
    <t>Court/County - Merced</t>
  </si>
  <si>
    <t>Court/County - Modoc</t>
  </si>
  <si>
    <t>Court/County - Mono</t>
  </si>
  <si>
    <t>Court/County - Monterey</t>
  </si>
  <si>
    <t>Court/County - Napa</t>
  </si>
  <si>
    <t>Court/County - Nevada</t>
  </si>
  <si>
    <t>Court/County - Orange</t>
  </si>
  <si>
    <t>Court/County - Placer</t>
  </si>
  <si>
    <t>Court/County - Plumas</t>
  </si>
  <si>
    <t>Court/County - Riverside</t>
  </si>
  <si>
    <t>Court/County - Sacramento</t>
  </si>
  <si>
    <t>Court/County - San Benito</t>
  </si>
  <si>
    <t>Court/County - San Diego</t>
  </si>
  <si>
    <t>Court/County - San Francisco</t>
  </si>
  <si>
    <t xml:space="preserve">Describe the extent to which your collection program is meeting the Judicial Council approved Collections Best Practices and identify any obstacles or problems that prevent the collections program from meeting those objectives. In the description please identify which of the twenty-five (25) Best Practices your collection program has not been implemented. Also, identify any new or additional practices that have improved your collections program. </t>
  </si>
  <si>
    <t xml:space="preserve">Please identify areas in collections (check all that apply) in which program staff would like to receive training, assistance, or additional information.  </t>
  </si>
  <si>
    <r>
      <t xml:space="preserve">Additional operational information about your </t>
    </r>
    <r>
      <rPr>
        <b/>
        <sz val="12"/>
        <rFont val="Arial"/>
        <family val="2"/>
      </rPr>
      <t xml:space="preserve">collection program for this Reporting Period. </t>
    </r>
  </si>
  <si>
    <r>
      <t xml:space="preserve">                                                                                                                                                                                                                                                                                                                                                                                                                                                                                                                                                                                                                                                                                                                                                                                                                                                  </t>
    </r>
    <r>
      <rPr>
        <b/>
        <sz val="12"/>
        <color indexed="10"/>
        <rFont val="Times New Roman"/>
        <family val="1"/>
      </rPr>
      <t/>
    </r>
  </si>
  <si>
    <t>Number of Cases Established/Referred/ Transferred in Period</t>
  </si>
  <si>
    <t>Value of Cases Established/Referred/ Transferred in Period</t>
  </si>
  <si>
    <t xml:space="preserve">Discharge from Accountability </t>
  </si>
  <si>
    <t>Intra-branch Program</t>
  </si>
  <si>
    <t>Rows 3-9 include all fines, fees, forfeitures, penalties, and assessments except victim restitution and other justice related fees (see Row 46 for more information).</t>
  </si>
  <si>
    <r>
      <t>Rows 3-9 include traffic, criminal, and juvenile delinquency case types.</t>
    </r>
    <r>
      <rPr>
        <sz val="10"/>
        <color rgb="FFFF0000"/>
        <rFont val="Arial"/>
        <family val="2"/>
      </rPr>
      <t xml:space="preserve"> </t>
    </r>
  </si>
  <si>
    <t>Rows 3-9 include infractions, misdemeanors and felonies.</t>
  </si>
  <si>
    <t xml:space="preserve">Row 3 includes all collections for cases that were paid in full on or before the due date, or current installment or accounts receivable (A/R) payment plan.  </t>
  </si>
  <si>
    <t xml:space="preserve">Row, 3, Column  D, includes all revenue collected for non-delinquent infraction, misdemeanor and felony cases. </t>
  </si>
  <si>
    <t xml:space="preserve">Rows 3-9 include cases referred/established, revenue collected, adjustments, or discharges posted during the reporting period. </t>
  </si>
  <si>
    <t>Rows 4-9, Columns B and C, represents new debt established or referred to collection programs.</t>
  </si>
  <si>
    <t>Column C also includes debt that is transferred or returned from one collection program to another during the reporting period.</t>
  </si>
  <si>
    <t xml:space="preserve">Rows 4-9 include all cases that were not paid in full on or before the due date. </t>
  </si>
  <si>
    <t xml:space="preserve">Rows 4-9, Column D includes all monies received towards the satisfaction of delinquent court-ordered debts. </t>
  </si>
  <si>
    <t>Column E includes the cost of collections that, pursuant to PC 1463.007, is allowable to offset revenue prior to distribution to other governmental entities. Cost of collections is entered in Column E as a negative number unless posting a reversal.</t>
  </si>
  <si>
    <t>Value reported in Column F includes all court-ordered suspensions, alternative sentences, dismissals, or other non-cash adjustments that decrease or increase the amount outstanding for individual debt items.</t>
  </si>
  <si>
    <t xml:space="preserve">Value reported in Column G includes all debt deemed uncollectible that has been discharged, per Government Code section 25257-25259.95.  </t>
  </si>
  <si>
    <t>Rows 24-29 include fines, fees, forfeitures, penalties, and assessments except victim restitution and other justice related fees.</t>
  </si>
  <si>
    <r>
      <t>Rows 24</t>
    </r>
    <r>
      <rPr>
        <sz val="10"/>
        <rFont val="Arial"/>
        <family val="2"/>
      </rPr>
      <t>-29 include cases that have been referred to a collection program.</t>
    </r>
  </si>
  <si>
    <t xml:space="preserve">Columns I and L includes traffic, criminal, and juvenile delinquency case types. </t>
  </si>
  <si>
    <t>Value of cases at end of period (Column L) balances to value of cases at beginning of period (Column I), plus change in value reported in Column J (which is the sum of Column C less the amounts shown in Columns D, F, and G).</t>
  </si>
  <si>
    <t>No error messages shown in Column M.  Note: An error message in Column M indicates that the beginning balance in Column I, plus the value of transactions reported in Column J (J = C- D - F- G) does not equal the ending balance reported in Column L.</t>
  </si>
  <si>
    <t xml:space="preserve"> Number of Cases Established/ Referred/ Transferred  in Period</t>
  </si>
  <si>
    <t>Value of Cases Established/ Referred/ Transferred in Period</t>
  </si>
  <si>
    <t xml:space="preserve"> Victim Restitution       (PC1202.4 (f))</t>
  </si>
  <si>
    <t>Rows 38-44 include victim restitution and other justice related fees owed to other entities that were not included in Rows  4-9.</t>
  </si>
  <si>
    <t>Rows 38-44 include only cases referred/established, revenue collected, or adjustment posted during the reporting period.</t>
  </si>
  <si>
    <t>Column P includes gross revenue collected on other justice related fees and should be entered as a positive number unless posting reversal. Adjustments in Column Q are entered as a positive number if it causes the outstanding balance to decrease or as a negative number if it causes the outstanding balance to increase.</t>
  </si>
  <si>
    <t xml:space="preserve">Column R includes revenue collected on restitution owed to a victim by court order under Penal Code section 1202.4 (f). </t>
  </si>
  <si>
    <t>Rows 50-55 include any victim restitution and other justice related fees owed to other entities that were not included in rows 24-29.</t>
  </si>
  <si>
    <r>
      <t xml:space="preserve"> </t>
    </r>
    <r>
      <rPr>
        <u/>
        <sz val="10"/>
        <rFont val="Arial"/>
        <family val="2"/>
      </rPr>
      <t xml:space="preserve">(Collections + Adjustments + Discharges)
</t>
    </r>
    <r>
      <rPr>
        <sz val="10"/>
        <rFont val="Arial"/>
        <family val="2"/>
      </rPr>
      <t xml:space="preserve">                      Referrals</t>
    </r>
    <r>
      <rPr>
        <u/>
        <sz val="10"/>
        <rFont val="Arial"/>
        <family val="2"/>
      </rPr>
      <t xml:space="preserve">
</t>
    </r>
  </si>
  <si>
    <t xml:space="preserve">Measures a collection program’s ability to resolve delinquent court-ordered debt, including alternative sentences, community service, suspended sentences and discharges. </t>
  </si>
  <si>
    <r>
      <rPr>
        <sz val="10"/>
        <rFont val="Arial"/>
        <family val="2"/>
      </rPr>
      <t xml:space="preserve">   </t>
    </r>
    <r>
      <rPr>
        <u/>
        <sz val="10"/>
        <rFont val="Arial"/>
        <family val="2"/>
      </rPr>
      <t xml:space="preserve">                 Collections                      </t>
    </r>
    <r>
      <rPr>
        <sz val="10"/>
        <rFont val="Arial"/>
        <family val="2"/>
      </rPr>
      <t xml:space="preserve"> 
   (Referrals - Adjustments - Discharges)</t>
    </r>
    <r>
      <rPr>
        <sz val="9"/>
        <rFont val="Arial"/>
        <family val="2"/>
      </rPr>
      <t xml:space="preserve">
</t>
    </r>
  </si>
  <si>
    <t xml:space="preserve">Measures the amount of revenue collected on delinquent court-ordered debt based on total delinquent accounts referred after adjustments and discharges, including NSF checks. </t>
  </si>
  <si>
    <t>1.</t>
  </si>
  <si>
    <t>2.</t>
  </si>
  <si>
    <t>3.</t>
  </si>
  <si>
    <t>Which of the comprehensive collection program components, pursuant to Penal Code 1463.007, does your court/county currently use?  If you indicated YES to question #11, you must check all in section I and at least 5 components in section II.</t>
  </si>
  <si>
    <t xml:space="preserve">Components used by Court </t>
  </si>
  <si>
    <t xml:space="preserve">Components used by County </t>
  </si>
  <si>
    <t xml:space="preserve">Components used by Private Agency </t>
  </si>
  <si>
    <t xml:space="preserve">Components used by FTB </t>
  </si>
  <si>
    <t xml:space="preserve">Components used by       Intra-branch </t>
  </si>
  <si>
    <t>I.</t>
  </si>
  <si>
    <r>
      <t>a.</t>
    </r>
    <r>
      <rPr>
        <sz val="11"/>
        <rFont val="Arial"/>
        <family val="2"/>
      </rPr>
      <t xml:space="preserve"> Attempts telephone contact with delinquent debtors for whom the program has a phone number to inform them of their delinquent status and payment options.</t>
    </r>
  </si>
  <si>
    <r>
      <t>b.</t>
    </r>
    <r>
      <rPr>
        <sz val="11"/>
        <rFont val="Arial"/>
        <family val="2"/>
      </rPr>
      <t xml:space="preserve"> Notifies delinquent debtors for whom the program has an address in writing of their outstanding obligation within 95 days of delinquency.</t>
    </r>
  </si>
  <si>
    <r>
      <t>c.</t>
    </r>
    <r>
      <rPr>
        <sz val="11"/>
        <rFont val="Arial"/>
        <family val="2"/>
      </rPr>
      <t xml:space="preserve"> Generates internal monthly reports to track collections data, such as age of debt and delinquent amounts outstanding.</t>
    </r>
  </si>
  <si>
    <r>
      <t>d.</t>
    </r>
    <r>
      <rPr>
        <sz val="11"/>
        <rFont val="Arial"/>
        <family val="2"/>
      </rPr>
      <t xml:space="preserve"> Uses Department of Motor Vehicles information to locate delinquent debtors.</t>
    </r>
  </si>
  <si>
    <r>
      <t xml:space="preserve">e. </t>
    </r>
    <r>
      <rPr>
        <sz val="11"/>
        <rFont val="Arial"/>
        <family val="2"/>
      </rPr>
      <t>Accepts payment of delinquent debt by credit card.</t>
    </r>
  </si>
  <si>
    <t>II.</t>
  </si>
  <si>
    <r>
      <t>a.</t>
    </r>
    <r>
      <rPr>
        <sz val="11"/>
        <rFont val="Arial"/>
        <family val="2"/>
      </rPr>
      <t xml:space="preserve"> Sends delinquent debt to the Franchise Tax Board's Court-Ordered Debt Collections Program.</t>
    </r>
  </si>
  <si>
    <r>
      <t>b.</t>
    </r>
    <r>
      <rPr>
        <sz val="11"/>
        <rFont val="Arial"/>
        <family val="2"/>
      </rPr>
      <t xml:space="preserve"> Sends delinquent debt to the Franchise Tax Board's Interagency Intercept Collections Program.</t>
    </r>
  </si>
  <si>
    <r>
      <t>c.</t>
    </r>
    <r>
      <rPr>
        <sz val="11"/>
        <rFont val="Arial"/>
        <family val="2"/>
      </rPr>
      <t xml:space="preserve"> Initiates driver's license suspension or hold actions when appropriate.</t>
    </r>
  </si>
  <si>
    <r>
      <t>d.</t>
    </r>
    <r>
      <rPr>
        <sz val="11"/>
        <rFont val="Arial"/>
        <family val="2"/>
      </rPr>
      <t xml:space="preserve"> Contracts with one or more private debt collectors to collect delinquent debt.</t>
    </r>
  </si>
  <si>
    <r>
      <t>e.</t>
    </r>
    <r>
      <rPr>
        <sz val="11"/>
        <rFont val="Arial"/>
        <family val="2"/>
      </rPr>
      <t xml:space="preserve"> Sends monthly bills or account statements to all delinquent debtors.</t>
    </r>
  </si>
  <si>
    <r>
      <t>f.</t>
    </r>
    <r>
      <rPr>
        <sz val="11"/>
        <rFont val="Arial"/>
        <family val="2"/>
      </rPr>
      <t xml:space="preserve"> Contracts with local, regional, state, or national skip tracing or locator resources or services to locate delinquent debtors.</t>
    </r>
  </si>
  <si>
    <r>
      <t xml:space="preserve">g. </t>
    </r>
    <r>
      <rPr>
        <sz val="11"/>
        <rFont val="Arial"/>
        <family val="2"/>
      </rPr>
      <t>Coordinates with the probation department to locate debtors who may be on formal or informal probation.</t>
    </r>
  </si>
  <si>
    <r>
      <t>h.</t>
    </r>
    <r>
      <rPr>
        <sz val="11"/>
        <rFont val="Arial"/>
        <family val="2"/>
      </rPr>
      <t xml:space="preserve"> Uses Employment Development Department employment and wage information to collect delinquent debt.</t>
    </r>
  </si>
  <si>
    <r>
      <t>i.</t>
    </r>
    <r>
      <rPr>
        <sz val="11"/>
        <rFont val="Arial"/>
        <family val="2"/>
      </rPr>
      <t xml:space="preserve"> Establishes wage and bank account garnishments where appropriate.</t>
    </r>
  </si>
  <si>
    <r>
      <t xml:space="preserve">j. </t>
    </r>
    <r>
      <rPr>
        <sz val="11"/>
        <rFont val="Arial"/>
        <family val="2"/>
      </rPr>
      <t>Places liens on real property owned by delinquent debtors when appropriate.</t>
    </r>
  </si>
  <si>
    <r>
      <t xml:space="preserve">k. </t>
    </r>
    <r>
      <rPr>
        <sz val="11"/>
        <rFont val="Arial"/>
        <family val="2"/>
      </rPr>
      <t>Uses an automated dialer or automatic call distribution system to manage telephone calls.</t>
    </r>
  </si>
  <si>
    <t>Does the court impose a civil assessment for failure to appear on infraction cases?</t>
  </si>
  <si>
    <t>Does the court impose civil assessment for failure to pay on infraction cases?</t>
  </si>
  <si>
    <t xml:space="preserve">Does the court impose a civil assessment for failure to pay on misdemeanor cases? </t>
  </si>
  <si>
    <t>Does the court impose a civil assessment for failure to pay on felony cases?</t>
  </si>
  <si>
    <r>
      <rPr>
        <sz val="11"/>
        <rFont val="Arial"/>
        <family val="2"/>
      </rPr>
      <t>Does the court impose a civil assessment on any other case type? If yes, explain in the Program Report worksheet.</t>
    </r>
    <r>
      <rPr>
        <sz val="11"/>
        <color indexed="10"/>
        <rFont val="Arial"/>
        <family val="2"/>
      </rPr>
      <t xml:space="preserve"> </t>
    </r>
  </si>
  <si>
    <t>Collection program to which the majority of delinquent debt is initially referred.</t>
  </si>
  <si>
    <t xml:space="preserve">SELECT COURT/COUNTY </t>
  </si>
  <si>
    <t>FTB-COD</t>
  </si>
  <si>
    <t>Intra-branch</t>
  </si>
  <si>
    <t>LINE 8</t>
  </si>
  <si>
    <t>LINE 18</t>
  </si>
  <si>
    <r>
      <t xml:space="preserve">____ Civil Assessment                           _____ Revenue Distribution    </t>
    </r>
    <r>
      <rPr>
        <sz val="12"/>
        <color rgb="FFFF0000"/>
        <rFont val="Times New Roman"/>
        <family val="1"/>
      </rPr>
      <t xml:space="preserve">                               </t>
    </r>
    <r>
      <rPr>
        <sz val="12"/>
        <rFont val="Times New Roman"/>
        <family val="1"/>
      </rPr>
      <t xml:space="preserve">_____ Private Collection Vendor Selection  
____ Cost Recovery                              _____ Discharge from Accountability                     _____ Other Collections-Related Issues   
 Additional comments:                                </t>
    </r>
  </si>
  <si>
    <t>List collection agencies or programs used by order in which debt is referred:</t>
  </si>
</sst>
</file>

<file path=xl/styles.xml><?xml version="1.0" encoding="utf-8"?>
<styleSheet xmlns="http://schemas.openxmlformats.org/spreadsheetml/2006/main">
  <numFmts count="3">
    <numFmt numFmtId="43" formatCode="_(* #,##0.00_);_(* \(#,##0.00\);_(* &quot;-&quot;??_);_(@_)"/>
    <numFmt numFmtId="164" formatCode="_(* #,##0_);_(* \(#,##0\);_(* &quot;-&quot;??_);_(@_)"/>
    <numFmt numFmtId="165" formatCode="[$-409]dd\-mmm\-yy;@"/>
  </numFmts>
  <fonts count="27">
    <font>
      <sz val="10"/>
      <name val="Arial"/>
    </font>
    <font>
      <sz val="10"/>
      <name val="Arial"/>
      <family val="2"/>
    </font>
    <font>
      <b/>
      <sz val="12"/>
      <name val="Arial"/>
      <family val="2"/>
    </font>
    <font>
      <sz val="12"/>
      <name val="Arial"/>
      <family val="2"/>
    </font>
    <font>
      <b/>
      <sz val="10"/>
      <name val="Arial"/>
      <family val="2"/>
    </font>
    <font>
      <sz val="14"/>
      <name val="Arial"/>
      <family val="2"/>
    </font>
    <font>
      <sz val="12"/>
      <name val="Arial"/>
      <family val="2"/>
    </font>
    <font>
      <sz val="10"/>
      <name val="Arial"/>
      <family val="2"/>
    </font>
    <font>
      <u/>
      <sz val="10"/>
      <color indexed="12"/>
      <name val="Arial"/>
      <family val="2"/>
    </font>
    <font>
      <b/>
      <sz val="10"/>
      <color indexed="12"/>
      <name val="Arial"/>
      <family val="2"/>
    </font>
    <font>
      <b/>
      <sz val="10"/>
      <color indexed="10"/>
      <name val="Arial"/>
      <family val="2"/>
    </font>
    <font>
      <sz val="10"/>
      <color indexed="10"/>
      <name val="Arial"/>
      <family val="2"/>
    </font>
    <font>
      <sz val="12"/>
      <name val="Times New Roman"/>
      <family val="1"/>
    </font>
    <font>
      <b/>
      <sz val="11"/>
      <name val="Arial"/>
      <family val="2"/>
    </font>
    <font>
      <u/>
      <sz val="10"/>
      <color indexed="12"/>
      <name val="Arial"/>
      <family val="2"/>
    </font>
    <font>
      <sz val="10"/>
      <name val="Times New Roman"/>
      <family val="1"/>
    </font>
    <font>
      <b/>
      <sz val="10"/>
      <color indexed="10"/>
      <name val="Arial"/>
      <family val="2"/>
    </font>
    <font>
      <u/>
      <sz val="10"/>
      <name val="Arial"/>
      <family val="2"/>
    </font>
    <font>
      <sz val="8"/>
      <name val="Arial"/>
      <family val="2"/>
    </font>
    <font>
      <sz val="12"/>
      <color indexed="10"/>
      <name val="Times New Roman"/>
      <family val="1"/>
    </font>
    <font>
      <sz val="12"/>
      <color rgb="FFFF0000"/>
      <name val="Times New Roman"/>
      <family val="1"/>
    </font>
    <font>
      <b/>
      <sz val="12"/>
      <color indexed="10"/>
      <name val="Times New Roman"/>
      <family val="1"/>
    </font>
    <font>
      <b/>
      <sz val="9"/>
      <name val="Arial"/>
      <family val="2"/>
    </font>
    <font>
      <sz val="10"/>
      <color rgb="FFFF0000"/>
      <name val="Arial"/>
      <family val="2"/>
    </font>
    <font>
      <sz val="9"/>
      <name val="Arial"/>
      <family val="2"/>
    </font>
    <font>
      <sz val="11"/>
      <name val="Arial"/>
      <family val="2"/>
    </font>
    <font>
      <sz val="11"/>
      <color indexed="10"/>
      <name val="Arial"/>
      <family val="2"/>
    </font>
  </fonts>
  <fills count="5">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ck">
        <color indexed="35"/>
      </left>
      <right style="thick">
        <color indexed="35"/>
      </right>
      <top style="thick">
        <color indexed="35"/>
      </top>
      <bottom/>
      <diagonal/>
    </border>
    <border>
      <left style="thick">
        <color indexed="35"/>
      </left>
      <right style="thick">
        <color indexed="35"/>
      </right>
      <top/>
      <bottom/>
      <diagonal/>
    </border>
    <border>
      <left style="thick">
        <color indexed="35"/>
      </left>
      <right style="thick">
        <color indexed="35"/>
      </right>
      <top/>
      <bottom style="thick">
        <color indexed="35"/>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202">
    <xf numFmtId="0" fontId="0" fillId="0" borderId="0" xfId="0"/>
    <xf numFmtId="0" fontId="0" fillId="0" borderId="1" xfId="0" applyBorder="1"/>
    <xf numFmtId="0" fontId="2" fillId="0" borderId="0" xfId="0" applyFont="1" applyAlignment="1">
      <alignment horizontal="center"/>
    </xf>
    <xf numFmtId="0" fontId="3" fillId="0" borderId="0" xfId="0" applyFont="1" applyAlignment="1"/>
    <xf numFmtId="0" fontId="3" fillId="0" borderId="0" xfId="0" applyFont="1" applyBorder="1" applyAlignment="1"/>
    <xf numFmtId="0" fontId="3" fillId="0" borderId="0" xfId="0" applyFont="1" applyAlignment="1">
      <alignment horizontal="right" wrapText="1"/>
    </xf>
    <xf numFmtId="0" fontId="3" fillId="0" borderId="1" xfId="0" applyFont="1" applyBorder="1" applyAlignment="1">
      <alignment horizontal="left" wrapText="1"/>
    </xf>
    <xf numFmtId="0" fontId="9" fillId="0" borderId="0" xfId="0" applyFont="1"/>
    <xf numFmtId="0" fontId="10" fillId="0" borderId="0" xfId="0" applyFont="1"/>
    <xf numFmtId="0" fontId="10" fillId="0" borderId="0" xfId="0" applyFont="1" applyFill="1"/>
    <xf numFmtId="0" fontId="8" fillId="0" borderId="0" xfId="2" applyBorder="1" applyAlignment="1" applyProtection="1"/>
    <xf numFmtId="0" fontId="2" fillId="0" borderId="0" xfId="0" applyFont="1"/>
    <xf numFmtId="0" fontId="11" fillId="0" borderId="0" xfId="0" applyFont="1"/>
    <xf numFmtId="0" fontId="0" fillId="0" borderId="0" xfId="0" applyFill="1" applyBorder="1"/>
    <xf numFmtId="0" fontId="6" fillId="0" borderId="0" xfId="0" applyFont="1" applyAlignment="1"/>
    <xf numFmtId="0" fontId="0" fillId="0" borderId="0" xfId="0" applyBorder="1"/>
    <xf numFmtId="164" fontId="1" fillId="0" borderId="1" xfId="1" applyNumberFormat="1" applyBorder="1" applyProtection="1">
      <protection locked="0"/>
    </xf>
    <xf numFmtId="0" fontId="6" fillId="2" borderId="1" xfId="0" applyFont="1" applyFill="1" applyBorder="1" applyAlignment="1">
      <alignment horizontal="left" wrapText="1"/>
    </xf>
    <xf numFmtId="0" fontId="6" fillId="0" borderId="0" xfId="0" applyFont="1" applyAlignment="1">
      <alignment horizontal="right" wrapText="1"/>
    </xf>
    <xf numFmtId="0" fontId="6" fillId="0" borderId="1" xfId="0" applyFont="1" applyBorder="1" applyAlignment="1" applyProtection="1">
      <protection locked="0"/>
    </xf>
    <xf numFmtId="0" fontId="14" fillId="0" borderId="1" xfId="2" applyFont="1" applyBorder="1" applyAlignment="1" applyProtection="1">
      <protection locked="0"/>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0" fillId="0" borderId="1" xfId="0" applyBorder="1" applyAlignment="1" applyProtection="1">
      <alignment horizontal="left"/>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0" borderId="1" xfId="0" applyBorder="1" applyAlignment="1">
      <alignment horizontal="center"/>
    </xf>
    <xf numFmtId="0" fontId="2" fillId="0" borderId="0" xfId="0" applyFont="1" applyFill="1" applyBorder="1" applyAlignment="1">
      <alignment horizontal="left" vertical="center" wrapText="1"/>
    </xf>
    <xf numFmtId="0" fontId="0" fillId="0" borderId="0" xfId="0" applyBorder="1" applyAlignment="1" applyProtection="1">
      <alignment wrapText="1"/>
      <protection locked="0"/>
    </xf>
    <xf numFmtId="164" fontId="1" fillId="0" borderId="1" xfId="1" applyNumberFormat="1" applyFill="1" applyBorder="1" applyProtection="1">
      <protection locked="0"/>
    </xf>
    <xf numFmtId="0" fontId="2" fillId="0" borderId="0" xfId="0" applyFont="1" applyFill="1" applyBorder="1" applyAlignment="1">
      <alignment vertical="center" wrapText="1"/>
    </xf>
    <xf numFmtId="0" fontId="15" fillId="0" borderId="0" xfId="0" applyFont="1" applyFill="1" applyBorder="1" applyAlignment="1" applyProtection="1">
      <alignment vertical="top" wrapText="1"/>
    </xf>
    <xf numFmtId="0" fontId="16" fillId="0" borderId="0" xfId="0" applyFont="1"/>
    <xf numFmtId="0" fontId="2" fillId="3" borderId="0" xfId="0" applyFont="1" applyFill="1" applyBorder="1" applyAlignment="1" applyProtection="1">
      <alignment vertical="top" wrapText="1"/>
      <protection locked="0"/>
    </xf>
    <xf numFmtId="164" fontId="4" fillId="2" borderId="1" xfId="1" applyNumberFormat="1" applyFont="1" applyFill="1" applyBorder="1"/>
    <xf numFmtId="164" fontId="1" fillId="0" borderId="1" xfId="1" applyNumberFormat="1" applyFont="1" applyFill="1" applyBorder="1" applyProtection="1">
      <protection locked="0"/>
    </xf>
    <xf numFmtId="9" fontId="1" fillId="2" borderId="1" xfId="3" applyFont="1" applyFill="1" applyBorder="1"/>
    <xf numFmtId="165" fontId="1" fillId="0" borderId="1" xfId="1" applyNumberFormat="1" applyFill="1" applyBorder="1" applyAlignment="1" applyProtection="1">
      <alignment horizontal="center"/>
      <protection locked="0"/>
    </xf>
    <xf numFmtId="165" fontId="1" fillId="0" borderId="0" xfId="1" applyNumberFormat="1" applyFill="1" applyBorder="1" applyAlignment="1" applyProtection="1">
      <alignment horizontal="center"/>
      <protection locked="0"/>
    </xf>
    <xf numFmtId="0" fontId="0" fillId="0" borderId="0" xfId="0" applyProtection="1">
      <protection locked="0"/>
    </xf>
    <xf numFmtId="164" fontId="0" fillId="0" borderId="1" xfId="1" applyNumberFormat="1" applyFont="1" applyBorder="1" applyAlignment="1" applyProtection="1">
      <protection locked="0"/>
    </xf>
    <xf numFmtId="164" fontId="1" fillId="2" borderId="1" xfId="1" applyNumberFormat="1" applyFill="1" applyBorder="1" applyProtection="1"/>
    <xf numFmtId="164" fontId="4" fillId="2" borderId="0" xfId="1" applyNumberFormat="1" applyFont="1" applyFill="1" applyBorder="1"/>
    <xf numFmtId="0" fontId="0" fillId="0" borderId="0" xfId="0" applyFill="1" applyBorder="1" applyAlignment="1">
      <alignment vertical="center"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3" fillId="0" borderId="0" xfId="0" applyFont="1" applyFill="1" applyAlignment="1">
      <alignment horizontal="center"/>
    </xf>
    <xf numFmtId="0" fontId="2" fillId="3" borderId="13" xfId="0" applyFont="1" applyFill="1" applyBorder="1" applyAlignment="1">
      <alignment wrapText="1"/>
    </xf>
    <xf numFmtId="0" fontId="2" fillId="2" borderId="1" xfId="0" applyFont="1" applyFill="1" applyBorder="1" applyAlignment="1">
      <alignment horizontal="center" wrapText="1"/>
    </xf>
    <xf numFmtId="0" fontId="1" fillId="0" borderId="0" xfId="0" applyFont="1" applyBorder="1" applyAlignment="1" applyProtection="1">
      <alignment wrapText="1"/>
      <protection locked="0"/>
    </xf>
    <xf numFmtId="164" fontId="10" fillId="2" borderId="1" xfId="1" applyNumberFormat="1" applyFont="1" applyFill="1" applyBorder="1"/>
    <xf numFmtId="0" fontId="7" fillId="0" borderId="0" xfId="0" applyFont="1" applyBorder="1" applyAlignment="1">
      <alignment vertical="center" wrapText="1"/>
    </xf>
    <xf numFmtId="0" fontId="3" fillId="0" borderId="0" xfId="0" applyFont="1" applyBorder="1" applyAlignment="1" applyProtection="1">
      <alignment horizontal="left"/>
      <protection locked="0"/>
    </xf>
    <xf numFmtId="0" fontId="2" fillId="0" borderId="0" xfId="0" applyFont="1" applyFill="1" applyBorder="1" applyAlignment="1">
      <alignment horizontal="center"/>
    </xf>
    <xf numFmtId="0" fontId="7" fillId="0" borderId="0" xfId="0" applyFont="1" applyFill="1" applyBorder="1" applyAlignment="1">
      <alignment vertical="center" wrapText="1"/>
    </xf>
    <xf numFmtId="0" fontId="25" fillId="0" borderId="19" xfId="4" applyFont="1" applyFill="1" applyBorder="1" applyAlignment="1">
      <alignment horizontal="center" vertical="center" wrapText="1"/>
    </xf>
    <xf numFmtId="0" fontId="25" fillId="0" borderId="21" xfId="4" applyFont="1" applyFill="1" applyBorder="1" applyAlignment="1">
      <alignment horizontal="center" vertical="center" wrapText="1"/>
    </xf>
    <xf numFmtId="0" fontId="25" fillId="0" borderId="20" xfId="4" applyFont="1" applyFill="1" applyBorder="1" applyAlignment="1">
      <alignment horizontal="center" vertical="center" wrapText="1"/>
    </xf>
    <xf numFmtId="0" fontId="3" fillId="0" borderId="9" xfId="0" applyFont="1" applyBorder="1" applyAlignment="1">
      <alignment horizontal="left" wrapText="1"/>
    </xf>
    <xf numFmtId="0" fontId="2" fillId="0" borderId="0" xfId="0" applyFont="1" applyFill="1" applyBorder="1" applyAlignment="1">
      <alignment horizontal="center" vertical="center"/>
    </xf>
    <xf numFmtId="0" fontId="6" fillId="2" borderId="1" xfId="0" applyFont="1" applyFill="1" applyBorder="1" applyAlignment="1">
      <alignment horizontal="left" vertical="center" wrapText="1"/>
    </xf>
    <xf numFmtId="0" fontId="6" fillId="0" borderId="1" xfId="0" applyFont="1" applyBorder="1" applyAlignment="1"/>
    <xf numFmtId="0" fontId="2" fillId="0" borderId="14" xfId="0" applyFont="1" applyBorder="1" applyAlignment="1">
      <alignment horizontal="center" vertical="center"/>
    </xf>
    <xf numFmtId="0" fontId="6" fillId="0" borderId="14" xfId="0" applyFont="1" applyFill="1" applyBorder="1" applyAlignment="1"/>
    <xf numFmtId="0" fontId="7" fillId="0" borderId="14" xfId="0" applyFont="1" applyFill="1" applyBorder="1" applyAlignment="1"/>
    <xf numFmtId="0" fontId="6" fillId="0" borderId="14" xfId="0" applyFont="1" applyBorder="1" applyAlignment="1"/>
    <xf numFmtId="0" fontId="3" fillId="0" borderId="14" xfId="0" applyFont="1" applyBorder="1" applyAlignment="1"/>
    <xf numFmtId="0" fontId="3" fillId="0" borderId="3" xfId="0" applyFont="1" applyBorder="1" applyAlignment="1"/>
    <xf numFmtId="0" fontId="0" fillId="0" borderId="9" xfId="0" applyBorder="1"/>
    <xf numFmtId="0" fontId="25" fillId="0" borderId="22" xfId="4" applyFont="1" applyFill="1" applyBorder="1" applyAlignment="1">
      <alignment horizontal="center" vertical="center" wrapText="1"/>
    </xf>
    <xf numFmtId="0" fontId="1" fillId="0" borderId="0" xfId="0" applyFont="1"/>
    <xf numFmtId="0" fontId="5" fillId="0" borderId="0" xfId="0" applyFont="1" applyFill="1" applyBorder="1" applyAlignment="1">
      <alignment horizontal="centerContinuous"/>
    </xf>
    <xf numFmtId="0" fontId="3" fillId="0" borderId="0" xfId="0" applyFont="1" applyAlignment="1">
      <alignment horizontal="center"/>
    </xf>
    <xf numFmtId="0" fontId="5" fillId="0" borderId="0" xfId="0" applyFont="1" applyAlignment="1">
      <alignment horizontal="center"/>
    </xf>
    <xf numFmtId="0" fontId="4" fillId="2" borderId="1" xfId="0" applyFont="1" applyFill="1" applyBorder="1"/>
    <xf numFmtId="0" fontId="4" fillId="2" borderId="1" xfId="0" applyFont="1" applyFill="1" applyBorder="1" applyAlignment="1">
      <alignment horizontal="center" vertical="center" wrapText="1"/>
    </xf>
    <xf numFmtId="0" fontId="5" fillId="2" borderId="4"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7" xfId="0" applyFont="1" applyFill="1" applyBorder="1" applyAlignment="1">
      <alignment horizontal="center"/>
    </xf>
    <xf numFmtId="0" fontId="1" fillId="2" borderId="1" xfId="0" applyFont="1" applyFill="1" applyBorder="1"/>
    <xf numFmtId="0" fontId="1" fillId="2" borderId="1" xfId="0" applyFont="1" applyFill="1" applyBorder="1" applyAlignment="1">
      <alignment horizontal="left"/>
    </xf>
    <xf numFmtId="0" fontId="5" fillId="2" borderId="1" xfId="0" applyFont="1" applyFill="1" applyBorder="1" applyAlignment="1">
      <alignment horizontal="center"/>
    </xf>
    <xf numFmtId="0" fontId="4" fillId="0" borderId="0" xfId="0" applyFont="1" applyFill="1" applyBorder="1" applyAlignment="1">
      <alignment horizontal="center"/>
    </xf>
    <xf numFmtId="0" fontId="1" fillId="0" borderId="0" xfId="0" applyFont="1" applyFill="1" applyBorder="1"/>
    <xf numFmtId="0" fontId="1" fillId="0" borderId="0" xfId="0" applyFont="1" applyFill="1" applyBorder="1" applyAlignment="1">
      <alignment horizontal="left"/>
    </xf>
    <xf numFmtId="0" fontId="5" fillId="0" borderId="0" xfId="0" applyFont="1" applyFill="1" applyBorder="1" applyAlignment="1">
      <alignment horizontal="center"/>
    </xf>
    <xf numFmtId="0" fontId="0" fillId="2" borderId="8" xfId="0" applyFill="1" applyBorder="1"/>
    <xf numFmtId="0" fontId="5" fillId="2" borderId="0" xfId="0" applyFont="1" applyFill="1" applyBorder="1" applyAlignment="1">
      <alignment horizontal="centerContinuous"/>
    </xf>
    <xf numFmtId="0" fontId="4" fillId="2" borderId="1" xfId="0" applyFont="1" applyFill="1" applyBorder="1" applyAlignment="1">
      <alignment horizontal="center"/>
    </xf>
    <xf numFmtId="0" fontId="5" fillId="2" borderId="1" xfId="0" applyFont="1" applyFill="1" applyBorder="1" applyAlignment="1">
      <alignment horizontal="centerContinuous"/>
    </xf>
    <xf numFmtId="0" fontId="0" fillId="0" borderId="8" xfId="0" applyBorder="1"/>
    <xf numFmtId="0" fontId="5" fillId="0" borderId="0" xfId="0" applyFont="1" applyBorder="1" applyAlignment="1">
      <alignment horizontal="center"/>
    </xf>
    <xf numFmtId="0" fontId="0" fillId="0" borderId="7" xfId="0" applyBorder="1"/>
    <xf numFmtId="164" fontId="1" fillId="2" borderId="1" xfId="0" applyNumberFormat="1" applyFont="1" applyFill="1" applyBorder="1" applyAlignment="1">
      <alignment horizontal="center"/>
    </xf>
    <xf numFmtId="164" fontId="0" fillId="0" borderId="0" xfId="0" applyNumberFormat="1"/>
    <xf numFmtId="0" fontId="3" fillId="2" borderId="0" xfId="0" applyFont="1" applyFill="1" applyBorder="1"/>
    <xf numFmtId="0" fontId="0" fillId="2" borderId="0" xfId="0" applyFill="1" applyBorder="1"/>
    <xf numFmtId="0" fontId="0" fillId="2" borderId="7" xfId="0" applyFill="1" applyBorder="1"/>
    <xf numFmtId="0" fontId="3" fillId="0" borderId="0" xfId="0" applyFont="1"/>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0" fillId="0" borderId="2" xfId="0" applyNumberFormat="1" applyBorder="1" applyAlignment="1" applyProtection="1">
      <protection locked="0"/>
    </xf>
    <xf numFmtId="164" fontId="10" fillId="2" borderId="1" xfId="0" applyNumberFormat="1" applyFont="1" applyFill="1" applyBorder="1" applyAlignment="1" applyProtection="1"/>
    <xf numFmtId="0" fontId="3" fillId="0" borderId="0" xfId="0" applyFont="1" applyBorder="1"/>
    <xf numFmtId="0" fontId="4" fillId="2" borderId="1" xfId="0" applyFont="1" applyFill="1" applyBorder="1" applyAlignment="1">
      <alignment horizontal="center" wrapText="1"/>
    </xf>
    <xf numFmtId="0" fontId="10" fillId="2" borderId="4" xfId="0" applyFont="1" applyFill="1" applyBorder="1"/>
    <xf numFmtId="0" fontId="11" fillId="2" borderId="4" xfId="0" applyFont="1" applyFill="1" applyBorder="1"/>
    <xf numFmtId="0" fontId="11" fillId="2" borderId="3" xfId="0" applyFont="1" applyFill="1" applyBorder="1"/>
    <xf numFmtId="0" fontId="10" fillId="2" borderId="5" xfId="0" applyFont="1" applyFill="1" applyBorder="1"/>
    <xf numFmtId="0" fontId="0" fillId="2" borderId="5" xfId="0" applyFill="1" applyBorder="1"/>
    <xf numFmtId="0" fontId="0" fillId="2" borderId="10" xfId="0" applyFill="1" applyBorder="1"/>
    <xf numFmtId="0" fontId="4" fillId="0" borderId="0" xfId="0" applyFont="1" applyFill="1" applyBorder="1" applyAlignment="1" applyProtection="1">
      <alignment horizontal="left"/>
    </xf>
    <xf numFmtId="0" fontId="0" fillId="0" borderId="0" xfId="0" applyFill="1" applyBorder="1" applyAlignment="1" applyProtection="1"/>
    <xf numFmtId="0" fontId="0" fillId="0" borderId="0" xfId="0" applyProtection="1"/>
    <xf numFmtId="0" fontId="1" fillId="0" borderId="0" xfId="0" applyFont="1" applyFill="1" applyBorder="1" applyAlignment="1" applyProtection="1">
      <alignment horizontal="left"/>
    </xf>
    <xf numFmtId="0" fontId="0" fillId="0" borderId="0" xfId="0" applyAlignment="1" applyProtection="1"/>
    <xf numFmtId="0" fontId="1" fillId="0" borderId="0" xfId="0" applyFont="1" applyFill="1" applyBorder="1" applyAlignment="1" applyProtection="1">
      <alignment horizontal="left"/>
      <protection locked="0"/>
    </xf>
    <xf numFmtId="0" fontId="0" fillId="0" borderId="0" xfId="0" applyFill="1" applyBorder="1" applyAlignment="1" applyProtection="1">
      <protection locked="0"/>
    </xf>
    <xf numFmtId="0" fontId="1" fillId="0" borderId="6" xfId="0" applyFont="1" applyBorder="1" applyAlignment="1" applyProtection="1">
      <alignment horizontal="left" wrapText="1"/>
      <protection locked="0"/>
    </xf>
    <xf numFmtId="0" fontId="0" fillId="0" borderId="0" xfId="0" applyBorder="1" applyAlignment="1" applyProtection="1">
      <alignment vertical="top" wrapText="1"/>
      <protection locked="0"/>
    </xf>
    <xf numFmtId="0" fontId="1" fillId="0" borderId="0" xfId="0" applyFont="1" applyBorder="1" applyAlignment="1" applyProtection="1">
      <protection locked="0"/>
    </xf>
    <xf numFmtId="0" fontId="0" fillId="0" borderId="0" xfId="0" applyBorder="1" applyAlignment="1" applyProtection="1">
      <protection locked="0"/>
    </xf>
    <xf numFmtId="0" fontId="0" fillId="0" borderId="0" xfId="0" applyAlignment="1" applyProtection="1">
      <protection locked="0"/>
    </xf>
    <xf numFmtId="0" fontId="0" fillId="0" borderId="6" xfId="0" applyBorder="1" applyAlignment="1" applyProtection="1">
      <protection locked="0"/>
    </xf>
    <xf numFmtId="0" fontId="4" fillId="0" borderId="0" xfId="0" applyFont="1" applyFill="1" applyBorder="1" applyAlignment="1" applyProtection="1">
      <alignment horizontal="left"/>
      <protection locked="0"/>
    </xf>
    <xf numFmtId="0" fontId="1" fillId="0" borderId="0" xfId="0" applyFont="1" applyBorder="1" applyAlignment="1" applyProtection="1">
      <alignment horizontal="left" wrapText="1"/>
      <protection locked="0"/>
    </xf>
    <xf numFmtId="0" fontId="0" fillId="0" borderId="0" xfId="0" applyBorder="1" applyAlignment="1" applyProtection="1">
      <alignment horizontal="left"/>
      <protection locked="0"/>
    </xf>
    <xf numFmtId="0" fontId="4" fillId="2" borderId="1" xfId="0" applyFont="1" applyFill="1" applyBorder="1" applyAlignment="1">
      <alignment horizontal="center"/>
    </xf>
    <xf numFmtId="0" fontId="22" fillId="2" borderId="1" xfId="0" applyFont="1" applyFill="1" applyBorder="1" applyAlignment="1">
      <alignment horizontal="center" vertical="center" wrapText="1"/>
    </xf>
    <xf numFmtId="0" fontId="1" fillId="2" borderId="1" xfId="0" applyFont="1" applyFill="1" applyBorder="1" applyAlignment="1">
      <alignment wrapText="1"/>
    </xf>
    <xf numFmtId="0" fontId="3" fillId="0" borderId="1" xfId="0" applyFont="1" applyBorder="1" applyAlignment="1" applyProtection="1">
      <protection locked="0"/>
    </xf>
    <xf numFmtId="0" fontId="8" fillId="0" borderId="1" xfId="2" applyBorder="1" applyAlignment="1" applyProtection="1">
      <protection locked="0"/>
    </xf>
    <xf numFmtId="0" fontId="3" fillId="0" borderId="2" xfId="0" applyFont="1" applyBorder="1" applyAlignment="1"/>
    <xf numFmtId="0" fontId="3" fillId="0" borderId="14" xfId="0" applyFont="1" applyBorder="1" applyAlignment="1"/>
    <xf numFmtId="0" fontId="3" fillId="0" borderId="9" xfId="0" applyFont="1" applyBorder="1" applyAlignment="1"/>
    <xf numFmtId="0" fontId="25" fillId="4" borderId="1" xfId="4" applyFont="1" applyFill="1" applyBorder="1" applyAlignment="1">
      <alignment horizontal="left" vertical="center" wrapText="1"/>
    </xf>
    <xf numFmtId="0" fontId="26" fillId="4" borderId="1" xfId="4" applyFont="1" applyFill="1" applyBorder="1" applyAlignment="1">
      <alignment horizontal="left" vertical="center" wrapText="1"/>
    </xf>
    <xf numFmtId="0" fontId="13" fillId="4" borderId="1" xfId="4" applyFont="1" applyFill="1" applyBorder="1" applyAlignment="1">
      <alignment horizontal="left" vertical="center" wrapText="1"/>
    </xf>
    <xf numFmtId="0" fontId="25" fillId="4" borderId="1" xfId="4" applyFont="1" applyFill="1" applyBorder="1" applyAlignment="1">
      <alignment vertical="center" wrapText="1"/>
    </xf>
    <xf numFmtId="49" fontId="3" fillId="0" borderId="1" xfId="0" applyNumberFormat="1" applyFont="1" applyBorder="1" applyAlignment="1" applyProtection="1">
      <alignment horizontal="left"/>
      <protection locked="0"/>
    </xf>
    <xf numFmtId="49" fontId="0" fillId="0" borderId="1" xfId="0" applyNumberFormat="1" applyBorder="1" applyAlignment="1" applyProtection="1">
      <alignment horizontal="left"/>
      <protection locked="0"/>
    </xf>
    <xf numFmtId="0" fontId="3" fillId="2" borderId="15" xfId="0" applyFont="1" applyFill="1" applyBorder="1" applyAlignment="1">
      <alignment horizontal="left" vertical="center" wrapText="1"/>
    </xf>
    <xf numFmtId="0" fontId="7" fillId="0" borderId="4" xfId="0" applyFont="1" applyBorder="1" applyAlignment="1">
      <alignment vertical="center" wrapText="1"/>
    </xf>
    <xf numFmtId="0" fontId="7" fillId="0" borderId="8"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5" xfId="0" applyFont="1" applyBorder="1" applyAlignment="1">
      <alignment vertical="center" wrapText="1"/>
    </xf>
    <xf numFmtId="0" fontId="3" fillId="0" borderId="2" xfId="0" applyFont="1" applyBorder="1" applyAlignment="1" applyProtection="1">
      <alignment horizontal="left"/>
      <protection locked="0"/>
    </xf>
    <xf numFmtId="0" fontId="3" fillId="0" borderId="9" xfId="0" applyFont="1" applyBorder="1" applyAlignment="1" applyProtection="1">
      <alignment horizontal="left"/>
      <protection locked="0"/>
    </xf>
    <xf numFmtId="0" fontId="2" fillId="0" borderId="0" xfId="0" applyFont="1" applyAlignment="1">
      <alignment horizontal="center"/>
    </xf>
    <xf numFmtId="0" fontId="6" fillId="2" borderId="1" xfId="0" applyFont="1" applyFill="1" applyBorder="1" applyAlignment="1">
      <alignment horizontal="left" wrapText="1"/>
    </xf>
    <xf numFmtId="0" fontId="7" fillId="0" borderId="1" xfId="0" applyFont="1" applyBorder="1" applyAlignment="1">
      <alignment wrapText="1"/>
    </xf>
    <xf numFmtId="0" fontId="25" fillId="2" borderId="1" xfId="0" applyFont="1" applyFill="1" applyBorder="1" applyAlignment="1">
      <alignment horizontal="left" wrapText="1"/>
    </xf>
    <xf numFmtId="0" fontId="25" fillId="0" borderId="1" xfId="0" applyFont="1" applyBorder="1" applyAlignment="1">
      <alignment wrapText="1"/>
    </xf>
    <xf numFmtId="0" fontId="25" fillId="2" borderId="1" xfId="4" applyFont="1" applyFill="1" applyBorder="1" applyAlignment="1">
      <alignment horizontal="left" wrapText="1"/>
    </xf>
    <xf numFmtId="0" fontId="1" fillId="2" borderId="1" xfId="4" applyFont="1" applyFill="1" applyBorder="1" applyAlignment="1">
      <alignment horizontal="left" wrapText="1"/>
    </xf>
    <xf numFmtId="0" fontId="12" fillId="0" borderId="16" xfId="0" applyFont="1" applyFill="1" applyBorder="1" applyAlignment="1" applyProtection="1">
      <alignment horizontal="left" vertical="top" wrapText="1"/>
      <protection locked="0"/>
    </xf>
    <xf numFmtId="0" fontId="12" fillId="0" borderId="17" xfId="0" applyFont="1" applyFill="1" applyBorder="1" applyAlignment="1" applyProtection="1">
      <alignment horizontal="left" vertical="top" wrapText="1"/>
      <protection locked="0"/>
    </xf>
    <xf numFmtId="0" fontId="12" fillId="0" borderId="18" xfId="0" applyFont="1" applyFill="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2" fillId="2" borderId="15"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wrapText="1"/>
    </xf>
    <xf numFmtId="0" fontId="2" fillId="2" borderId="10" xfId="0" applyFont="1" applyFill="1" applyBorder="1" applyAlignment="1">
      <alignment horizontal="center" wrapText="1"/>
    </xf>
    <xf numFmtId="0" fontId="2" fillId="2" borderId="2"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12" fillId="0" borderId="15"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wrapText="1"/>
    </xf>
    <xf numFmtId="0" fontId="2" fillId="2" borderId="9" xfId="0" applyFont="1" applyFill="1" applyBorder="1" applyAlignment="1" applyProtection="1">
      <alignment horizontal="left" wrapText="1"/>
    </xf>
    <xf numFmtId="0" fontId="24" fillId="2" borderId="2" xfId="0" applyFont="1" applyFill="1" applyBorder="1" applyAlignment="1">
      <alignment horizontal="left" wrapText="1"/>
    </xf>
    <xf numFmtId="0" fontId="24" fillId="2" borderId="9" xfId="0" applyFont="1" applyFill="1" applyBorder="1" applyAlignment="1">
      <alignment horizontal="left" wrapText="1"/>
    </xf>
    <xf numFmtId="0" fontId="1" fillId="2" borderId="2" xfId="0" applyFont="1" applyFill="1" applyBorder="1" applyAlignment="1">
      <alignment horizontal="left" wrapText="1"/>
    </xf>
    <xf numFmtId="0" fontId="1" fillId="2" borderId="14" xfId="0" applyFont="1" applyFill="1" applyBorder="1" applyAlignment="1">
      <alignment horizontal="left" wrapText="1"/>
    </xf>
    <xf numFmtId="0" fontId="1" fillId="2" borderId="9" xfId="0" applyFont="1" applyFill="1" applyBorder="1" applyAlignment="1">
      <alignment horizontal="left" wrapText="1"/>
    </xf>
    <xf numFmtId="0" fontId="4" fillId="3" borderId="2" xfId="0" applyFont="1" applyFill="1" applyBorder="1" applyAlignment="1">
      <alignment horizontal="center"/>
    </xf>
    <xf numFmtId="0" fontId="4" fillId="3" borderId="14" xfId="0" applyFont="1" applyFill="1" applyBorder="1" applyAlignment="1">
      <alignment horizontal="center"/>
    </xf>
    <xf numFmtId="0" fontId="4" fillId="3" borderId="9" xfId="0" applyFont="1" applyFill="1" applyBorder="1" applyAlignment="1">
      <alignment horizontal="center"/>
    </xf>
    <xf numFmtId="0" fontId="0" fillId="0" borderId="0" xfId="0" applyBorder="1" applyAlignment="1" applyProtection="1">
      <alignment horizontal="left"/>
      <protection locked="0"/>
    </xf>
    <xf numFmtId="0" fontId="4" fillId="2" borderId="2" xfId="0" applyFont="1" applyFill="1" applyBorder="1" applyAlignment="1">
      <alignment horizontal="center"/>
    </xf>
    <xf numFmtId="0" fontId="4" fillId="2" borderId="9" xfId="0" applyFont="1" applyFill="1" applyBorder="1" applyAlignment="1">
      <alignment horizontal="center"/>
    </xf>
    <xf numFmtId="0" fontId="4" fillId="2" borderId="14" xfId="0" applyFont="1" applyFill="1" applyBorder="1" applyAlignment="1">
      <alignment horizontal="center"/>
    </xf>
    <xf numFmtId="0" fontId="4" fillId="3" borderId="15" xfId="0" applyFont="1" applyFill="1" applyBorder="1" applyAlignment="1">
      <alignment horizontal="center"/>
    </xf>
    <xf numFmtId="0" fontId="4" fillId="3" borderId="4" xfId="0" applyFont="1" applyFill="1" applyBorder="1" applyAlignment="1">
      <alignment horizontal="center"/>
    </xf>
    <xf numFmtId="0" fontId="4" fillId="3" borderId="3" xfId="0" applyFont="1" applyFill="1" applyBorder="1" applyAlignment="1">
      <alignment horizontal="center"/>
    </xf>
    <xf numFmtId="0" fontId="4" fillId="2" borderId="1" xfId="0" applyFont="1" applyFill="1" applyBorder="1" applyAlignment="1">
      <alignment horizontal="center"/>
    </xf>
    <xf numFmtId="0" fontId="1" fillId="2" borderId="10" xfId="0" applyFont="1" applyFill="1" applyBorder="1" applyAlignment="1">
      <alignment horizontal="left" wrapText="1"/>
    </xf>
    <xf numFmtId="0" fontId="1" fillId="2" borderId="11" xfId="0" applyFont="1" applyFill="1" applyBorder="1" applyAlignment="1">
      <alignment horizontal="left" wrapText="1"/>
    </xf>
    <xf numFmtId="0" fontId="1" fillId="2" borderId="2" xfId="0" applyFont="1" applyFill="1" applyBorder="1" applyAlignment="1">
      <alignment horizontal="left"/>
    </xf>
    <xf numFmtId="0" fontId="1" fillId="2" borderId="14" xfId="0" applyFont="1" applyFill="1" applyBorder="1" applyAlignment="1">
      <alignment horizontal="left"/>
    </xf>
    <xf numFmtId="0" fontId="1" fillId="2" borderId="9" xfId="0" applyFont="1" applyFill="1" applyBorder="1" applyAlignment="1">
      <alignment horizontal="left"/>
    </xf>
  </cellXfs>
  <cellStyles count="5">
    <cellStyle name="Comma" xfId="1" builtinId="3"/>
    <cellStyle name="Hyperlink" xfId="2" builtinId="8"/>
    <cellStyle name="Normal" xfId="0" builtinId="0"/>
    <cellStyle name="Normal 2" xfId="4"/>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2343150</xdr:colOff>
      <xdr:row>73</xdr:row>
      <xdr:rowOff>47625</xdr:rowOff>
    </xdr:from>
    <xdr:ext cx="184731" cy="264560"/>
    <xdr:sp macro="" textlink="">
      <xdr:nvSpPr>
        <xdr:cNvPr id="2" name="TextBox 1"/>
        <xdr:cNvSpPr txBox="1"/>
      </xdr:nvSpPr>
      <xdr:spPr>
        <a:xfrm>
          <a:off x="2343150"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3219450</xdr:colOff>
      <xdr:row>15</xdr:row>
      <xdr:rowOff>0</xdr:rowOff>
    </xdr:from>
    <xdr:ext cx="184731" cy="264560"/>
    <xdr:sp macro="" textlink="">
      <xdr:nvSpPr>
        <xdr:cNvPr id="3" name="TextBox 2"/>
        <xdr:cNvSpPr txBox="1"/>
      </xdr:nvSpPr>
      <xdr:spPr>
        <a:xfrm>
          <a:off x="3219450"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2343150</xdr:colOff>
      <xdr:row>69</xdr:row>
      <xdr:rowOff>47625</xdr:rowOff>
    </xdr:from>
    <xdr:ext cx="184731" cy="264560"/>
    <xdr:sp macro="" textlink="">
      <xdr:nvSpPr>
        <xdr:cNvPr id="4" name="TextBox 3"/>
        <xdr:cNvSpPr txBox="1"/>
      </xdr:nvSpPr>
      <xdr:spPr>
        <a:xfrm>
          <a:off x="2343150" y="122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2343150</xdr:colOff>
      <xdr:row>71</xdr:row>
      <xdr:rowOff>47625</xdr:rowOff>
    </xdr:from>
    <xdr:ext cx="184731" cy="264560"/>
    <xdr:sp macro="" textlink="">
      <xdr:nvSpPr>
        <xdr:cNvPr id="5" name="TextBox 4"/>
        <xdr:cNvSpPr txBox="1"/>
      </xdr:nvSpPr>
      <xdr:spPr>
        <a:xfrm>
          <a:off x="2343150" y="1261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2343150</xdr:colOff>
      <xdr:row>72</xdr:row>
      <xdr:rowOff>47625</xdr:rowOff>
    </xdr:from>
    <xdr:ext cx="184731" cy="264560"/>
    <xdr:sp macro="" textlink="">
      <xdr:nvSpPr>
        <xdr:cNvPr id="6" name="TextBox 5"/>
        <xdr:cNvSpPr txBox="1"/>
      </xdr:nvSpPr>
      <xdr:spPr>
        <a:xfrm>
          <a:off x="2343150"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2343150</xdr:colOff>
      <xdr:row>72</xdr:row>
      <xdr:rowOff>47625</xdr:rowOff>
    </xdr:from>
    <xdr:ext cx="184731" cy="264560"/>
    <xdr:sp macro="" textlink="">
      <xdr:nvSpPr>
        <xdr:cNvPr id="7" name="TextBox 6"/>
        <xdr:cNvSpPr txBox="1"/>
      </xdr:nvSpPr>
      <xdr:spPr>
        <a:xfrm>
          <a:off x="2343150"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CRO\Collections\Collections%20Documents\Collections%20Report%20to%20Legislature%20FY2011-2012\Legislative%20Report%20Documents\Attach%202%20Collections%20Reporting%20Template%20Rev%206.12.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act and Other Information"/>
      <sheetName val="Data"/>
      <sheetName val="Program"/>
      <sheetName val="Performance"/>
      <sheetName val="Annual Financial Report "/>
      <sheetName val="Code2"/>
      <sheetName val="Code"/>
      <sheetName val="Sheet1"/>
    </sheetNames>
    <sheetDataSet>
      <sheetData sheetId="0"/>
      <sheetData sheetId="1">
        <row r="2">
          <cell r="D2" t="str">
            <v>Select court/county (see Contact Information worksheet #1)</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I50"/>
  <sheetViews>
    <sheetView tabSelected="1" zoomScaleNormal="100" zoomScaleSheetLayoutView="100" workbookViewId="0">
      <selection activeCell="B19" sqref="B19"/>
    </sheetView>
  </sheetViews>
  <sheetFormatPr defaultColWidth="9.140625" defaultRowHeight="15"/>
  <cols>
    <col min="1" max="1" width="4.42578125" style="3" customWidth="1"/>
    <col min="2" max="2" width="24" style="3" customWidth="1"/>
    <col min="3" max="3" width="28" style="3" customWidth="1"/>
    <col min="4" max="4" width="25.5703125" style="3" customWidth="1"/>
    <col min="5" max="6" width="15.140625" style="3" customWidth="1"/>
    <col min="7" max="7" width="16.140625" style="3" customWidth="1"/>
    <col min="8" max="8" width="15.140625" style="3" customWidth="1"/>
    <col min="9" max="9" width="13.7109375" style="3" customWidth="1"/>
    <col min="10" max="16384" width="9.140625" style="3"/>
  </cols>
  <sheetData>
    <row r="1" spans="1:7" ht="15.75">
      <c r="B1" s="151"/>
      <c r="C1" s="151"/>
      <c r="D1" s="151"/>
      <c r="E1" s="151"/>
      <c r="F1" s="151"/>
      <c r="G1" s="151"/>
    </row>
    <row r="2" spans="1:7">
      <c r="E2" s="3" t="s">
        <v>76</v>
      </c>
    </row>
    <row r="3" spans="1:7" ht="11.25" customHeight="1">
      <c r="C3" s="4"/>
    </row>
    <row r="4" spans="1:7" ht="20.25" customHeight="1">
      <c r="A4" s="21">
        <v>1</v>
      </c>
      <c r="B4" s="61" t="s">
        <v>25</v>
      </c>
      <c r="C4" s="62"/>
      <c r="D4" s="4"/>
      <c r="E4" s="4"/>
      <c r="F4" s="4"/>
    </row>
    <row r="5" spans="1:7" ht="9.75" customHeight="1">
      <c r="A5" s="2"/>
      <c r="B5" s="18"/>
      <c r="C5" s="14"/>
    </row>
    <row r="6" spans="1:7" ht="15.75">
      <c r="A6" s="21">
        <v>2</v>
      </c>
      <c r="B6" s="17" t="s">
        <v>155</v>
      </c>
      <c r="C6" s="132"/>
      <c r="D6" s="4"/>
      <c r="E6" s="4"/>
      <c r="F6" s="4"/>
    </row>
    <row r="7" spans="1:7" ht="15.75">
      <c r="A7" s="21">
        <v>3</v>
      </c>
      <c r="B7" s="17" t="s">
        <v>158</v>
      </c>
      <c r="C7" s="19"/>
      <c r="D7" s="4"/>
      <c r="E7" s="4"/>
      <c r="F7" s="4"/>
    </row>
    <row r="8" spans="1:7" ht="15.75">
      <c r="A8" s="21">
        <v>4</v>
      </c>
      <c r="B8" s="17" t="s">
        <v>157</v>
      </c>
      <c r="C8" s="133"/>
      <c r="D8" s="10"/>
      <c r="E8" s="4"/>
      <c r="F8" s="4"/>
    </row>
    <row r="9" spans="1:7" ht="8.25" customHeight="1">
      <c r="A9" s="2"/>
      <c r="B9" s="18"/>
      <c r="C9" s="19"/>
      <c r="D9" s="4" t="s">
        <v>76</v>
      </c>
      <c r="E9" s="4"/>
      <c r="F9" s="4"/>
    </row>
    <row r="10" spans="1:7" ht="15.75">
      <c r="A10" s="21">
        <v>5</v>
      </c>
      <c r="B10" s="17" t="s">
        <v>156</v>
      </c>
      <c r="C10" s="19"/>
      <c r="D10" s="4"/>
      <c r="E10" s="4"/>
      <c r="F10" s="4"/>
    </row>
    <row r="11" spans="1:7" ht="15.75">
      <c r="A11" s="21">
        <v>6</v>
      </c>
      <c r="B11" s="17" t="s">
        <v>158</v>
      </c>
      <c r="C11" s="19"/>
      <c r="D11" s="4"/>
      <c r="E11" s="4"/>
      <c r="F11" s="4"/>
    </row>
    <row r="12" spans="1:7" ht="15.75">
      <c r="A12" s="21">
        <v>7</v>
      </c>
      <c r="B12" s="17" t="s">
        <v>157</v>
      </c>
      <c r="C12" s="20"/>
      <c r="D12" s="10"/>
      <c r="E12" s="4"/>
      <c r="F12" s="4"/>
    </row>
    <row r="13" spans="1:7" ht="8.25" customHeight="1">
      <c r="A13" s="2"/>
      <c r="B13" s="18"/>
      <c r="C13" s="14"/>
      <c r="E13" s="4"/>
      <c r="F13" s="4"/>
    </row>
    <row r="14" spans="1:7" ht="21.75" customHeight="1">
      <c r="A14" s="21">
        <v>8</v>
      </c>
      <c r="B14" s="143" t="s">
        <v>336</v>
      </c>
      <c r="C14" s="144"/>
      <c r="D14" s="141" t="s">
        <v>297</v>
      </c>
      <c r="E14" s="142"/>
      <c r="F14" s="4"/>
    </row>
    <row r="15" spans="1:7" ht="20.25" customHeight="1">
      <c r="A15" s="21">
        <v>9</v>
      </c>
      <c r="B15" s="145"/>
      <c r="C15" s="146"/>
      <c r="D15" s="141" t="s">
        <v>298</v>
      </c>
      <c r="E15" s="142"/>
      <c r="F15" s="4"/>
    </row>
    <row r="16" spans="1:7" ht="19.5" customHeight="1">
      <c r="A16" s="21">
        <v>10</v>
      </c>
      <c r="B16" s="147"/>
      <c r="C16" s="148"/>
      <c r="D16" s="141" t="s">
        <v>299</v>
      </c>
      <c r="E16" s="142"/>
      <c r="F16" s="4"/>
    </row>
    <row r="17" spans="1:9" ht="20.25" customHeight="1">
      <c r="A17" s="54"/>
      <c r="B17" s="55"/>
      <c r="C17" s="52"/>
      <c r="D17" s="149">
        <v>4</v>
      </c>
      <c r="E17" s="150"/>
      <c r="F17" s="4"/>
    </row>
    <row r="18" spans="1:9" ht="19.5" customHeight="1">
      <c r="A18" s="54"/>
      <c r="B18" s="55"/>
      <c r="C18" s="52"/>
      <c r="D18" s="149">
        <v>5</v>
      </c>
      <c r="E18" s="150"/>
      <c r="F18" s="4"/>
    </row>
    <row r="19" spans="1:9" ht="15.75">
      <c r="A19" s="54"/>
      <c r="B19" s="55"/>
      <c r="C19" s="52"/>
      <c r="D19" s="53"/>
      <c r="E19" s="53"/>
      <c r="F19" s="4"/>
    </row>
    <row r="20" spans="1:9" ht="10.5" customHeight="1">
      <c r="A20" s="2"/>
      <c r="B20" s="5"/>
    </row>
    <row r="21" spans="1:9" ht="30.95" customHeight="1" thickBot="1">
      <c r="A21" s="21">
        <v>11</v>
      </c>
      <c r="B21" s="152" t="s">
        <v>73</v>
      </c>
      <c r="C21" s="153"/>
      <c r="D21" s="153"/>
      <c r="E21" s="68"/>
    </row>
    <row r="22" spans="1:9" ht="72" customHeight="1" thickBot="1">
      <c r="A22" s="22">
        <v>12</v>
      </c>
      <c r="B22" s="154" t="s">
        <v>300</v>
      </c>
      <c r="C22" s="155"/>
      <c r="D22" s="155"/>
      <c r="E22" s="57" t="s">
        <v>301</v>
      </c>
      <c r="F22" s="70" t="s">
        <v>302</v>
      </c>
      <c r="G22" s="56" t="s">
        <v>303</v>
      </c>
      <c r="H22" s="57" t="s">
        <v>304</v>
      </c>
      <c r="I22" s="58" t="s">
        <v>305</v>
      </c>
    </row>
    <row r="23" spans="1:9" ht="30.75" customHeight="1">
      <c r="A23" s="22" t="s">
        <v>306</v>
      </c>
      <c r="B23" s="139" t="s">
        <v>307</v>
      </c>
      <c r="C23" s="140"/>
      <c r="D23" s="140"/>
      <c r="E23" s="69"/>
      <c r="F23" s="6"/>
      <c r="G23" s="6"/>
      <c r="H23" s="6"/>
      <c r="I23" s="6"/>
    </row>
    <row r="24" spans="1:9" ht="30.95" customHeight="1">
      <c r="A24" s="22"/>
      <c r="B24" s="139" t="s">
        <v>308</v>
      </c>
      <c r="C24" s="139"/>
      <c r="D24" s="139"/>
      <c r="E24" s="59"/>
      <c r="F24" s="6"/>
      <c r="G24" s="6"/>
      <c r="H24" s="6"/>
      <c r="I24" s="6"/>
    </row>
    <row r="25" spans="1:9" ht="31.5" customHeight="1">
      <c r="A25" s="22"/>
      <c r="B25" s="139" t="s">
        <v>309</v>
      </c>
      <c r="C25" s="140"/>
      <c r="D25" s="140"/>
      <c r="E25" s="59"/>
      <c r="F25" s="6"/>
      <c r="G25" s="6"/>
      <c r="H25" s="6"/>
      <c r="I25" s="6"/>
    </row>
    <row r="26" spans="1:9" ht="19.5" customHeight="1">
      <c r="A26" s="22"/>
      <c r="B26" s="139" t="s">
        <v>310</v>
      </c>
      <c r="C26" s="140"/>
      <c r="D26" s="140"/>
      <c r="E26" s="59"/>
      <c r="F26" s="6"/>
      <c r="G26" s="6"/>
      <c r="H26" s="6"/>
      <c r="I26" s="6"/>
    </row>
    <row r="27" spans="1:9" ht="24" customHeight="1">
      <c r="A27" s="22"/>
      <c r="B27" s="139" t="s">
        <v>311</v>
      </c>
      <c r="C27" s="140"/>
      <c r="D27" s="140"/>
      <c r="E27" s="59"/>
      <c r="F27" s="6"/>
      <c r="G27" s="6"/>
      <c r="H27" s="6"/>
      <c r="I27" s="6"/>
    </row>
    <row r="28" spans="1:9" ht="32.25" customHeight="1">
      <c r="A28" s="22" t="s">
        <v>312</v>
      </c>
      <c r="B28" s="139" t="s">
        <v>313</v>
      </c>
      <c r="C28" s="140"/>
      <c r="D28" s="140"/>
      <c r="E28" s="59"/>
      <c r="F28" s="6"/>
      <c r="G28" s="6"/>
      <c r="H28" s="6"/>
      <c r="I28" s="6"/>
    </row>
    <row r="29" spans="1:9" ht="29.25" customHeight="1">
      <c r="A29" s="22"/>
      <c r="B29" s="139" t="s">
        <v>314</v>
      </c>
      <c r="C29" s="140"/>
      <c r="D29" s="140"/>
      <c r="E29" s="59"/>
      <c r="F29" s="6"/>
      <c r="G29" s="6"/>
      <c r="H29" s="6"/>
      <c r="I29" s="6"/>
    </row>
    <row r="30" spans="1:9" ht="20.25" customHeight="1">
      <c r="A30" s="22"/>
      <c r="B30" s="139" t="s">
        <v>315</v>
      </c>
      <c r="C30" s="140"/>
      <c r="D30" s="140"/>
      <c r="E30" s="59"/>
      <c r="F30" s="6"/>
      <c r="G30" s="6"/>
      <c r="H30" s="6"/>
      <c r="I30" s="6"/>
    </row>
    <row r="31" spans="1:9" ht="18.75" customHeight="1">
      <c r="A31" s="22"/>
      <c r="B31" s="139" t="s">
        <v>316</v>
      </c>
      <c r="C31" s="140"/>
      <c r="D31" s="140"/>
      <c r="E31" s="59"/>
      <c r="F31" s="6"/>
      <c r="G31" s="6"/>
      <c r="H31" s="6"/>
      <c r="I31" s="6"/>
    </row>
    <row r="32" spans="1:9" ht="18.75" customHeight="1">
      <c r="A32" s="22"/>
      <c r="B32" s="139" t="s">
        <v>317</v>
      </c>
      <c r="C32" s="140"/>
      <c r="D32" s="140"/>
      <c r="E32" s="59"/>
      <c r="F32" s="6"/>
      <c r="G32" s="6"/>
      <c r="H32" s="6"/>
      <c r="I32" s="6"/>
    </row>
    <row r="33" spans="1:9" ht="31.5" customHeight="1">
      <c r="A33" s="22"/>
      <c r="B33" s="139" t="s">
        <v>318</v>
      </c>
      <c r="C33" s="140"/>
      <c r="D33" s="140"/>
      <c r="E33" s="59"/>
      <c r="F33" s="6"/>
      <c r="G33" s="6"/>
      <c r="H33" s="6"/>
      <c r="I33" s="6"/>
    </row>
    <row r="34" spans="1:9" ht="30" customHeight="1">
      <c r="A34" s="22"/>
      <c r="B34" s="139" t="s">
        <v>319</v>
      </c>
      <c r="C34" s="140"/>
      <c r="D34" s="140"/>
      <c r="E34" s="59"/>
      <c r="F34" s="6"/>
      <c r="G34" s="6"/>
      <c r="H34" s="6"/>
      <c r="I34" s="6"/>
    </row>
    <row r="35" spans="1:9" ht="30.75" customHeight="1">
      <c r="A35" s="22"/>
      <c r="B35" s="139" t="s">
        <v>320</v>
      </c>
      <c r="C35" s="140"/>
      <c r="D35" s="140"/>
      <c r="E35" s="59"/>
      <c r="F35" s="6"/>
      <c r="G35" s="6"/>
      <c r="H35" s="6"/>
      <c r="I35" s="6"/>
    </row>
    <row r="36" spans="1:9" ht="17.25" customHeight="1">
      <c r="A36" s="22"/>
      <c r="B36" s="139" t="s">
        <v>321</v>
      </c>
      <c r="C36" s="140"/>
      <c r="D36" s="140"/>
      <c r="E36" s="59"/>
      <c r="F36" s="6"/>
      <c r="G36" s="6"/>
      <c r="H36" s="6"/>
      <c r="I36" s="6"/>
    </row>
    <row r="37" spans="1:9" ht="17.25" customHeight="1">
      <c r="A37" s="22"/>
      <c r="B37" s="139" t="s">
        <v>322</v>
      </c>
      <c r="C37" s="140"/>
      <c r="D37" s="140"/>
      <c r="E37" s="59"/>
      <c r="F37" s="6"/>
      <c r="G37" s="6"/>
      <c r="H37" s="6"/>
      <c r="I37" s="6"/>
    </row>
    <row r="38" spans="1:9" ht="32.25" customHeight="1">
      <c r="A38" s="22"/>
      <c r="B38" s="139" t="s">
        <v>323</v>
      </c>
      <c r="C38" s="140"/>
      <c r="D38" s="140"/>
      <c r="E38" s="59"/>
      <c r="F38" s="6"/>
      <c r="G38" s="6"/>
      <c r="H38" s="6"/>
      <c r="I38" s="6"/>
    </row>
    <row r="39" spans="1:9" ht="11.25" customHeight="1">
      <c r="A39" s="60"/>
      <c r="B39" s="28"/>
      <c r="C39" s="44"/>
      <c r="D39" s="44"/>
      <c r="E39" s="45"/>
      <c r="F39" s="46"/>
      <c r="G39" s="47"/>
    </row>
    <row r="40" spans="1:9" ht="23.25" customHeight="1">
      <c r="A40" s="22">
        <v>13</v>
      </c>
      <c r="B40" s="137" t="s">
        <v>324</v>
      </c>
      <c r="C40" s="137"/>
      <c r="D40" s="137"/>
      <c r="E40" s="137"/>
      <c r="F40" s="137"/>
      <c r="G40" s="134"/>
      <c r="H40" s="135"/>
      <c r="I40" s="136"/>
    </row>
    <row r="41" spans="1:9" ht="12.75" customHeight="1">
      <c r="A41" s="63"/>
      <c r="B41" s="64"/>
      <c r="C41" s="65"/>
      <c r="D41" s="66"/>
      <c r="E41" s="67"/>
      <c r="F41" s="67"/>
      <c r="G41" s="67"/>
      <c r="H41" s="67"/>
      <c r="I41" s="67"/>
    </row>
    <row r="42" spans="1:9" ht="24.75" customHeight="1">
      <c r="A42" s="22">
        <v>14</v>
      </c>
      <c r="B42" s="137" t="s">
        <v>325</v>
      </c>
      <c r="C42" s="137"/>
      <c r="D42" s="137"/>
      <c r="E42" s="137"/>
      <c r="F42" s="137"/>
      <c r="G42" s="134"/>
      <c r="H42" s="135"/>
      <c r="I42" s="136"/>
    </row>
    <row r="43" spans="1:9" ht="12.75" customHeight="1">
      <c r="A43" s="23"/>
      <c r="B43" s="14"/>
      <c r="C43" s="14"/>
      <c r="D43" s="14"/>
    </row>
    <row r="44" spans="1:9" ht="19.5" customHeight="1">
      <c r="A44" s="22">
        <v>15</v>
      </c>
      <c r="B44" s="137" t="s">
        <v>326</v>
      </c>
      <c r="C44" s="137"/>
      <c r="D44" s="137"/>
      <c r="E44" s="137"/>
      <c r="F44" s="137"/>
      <c r="G44" s="134"/>
      <c r="H44" s="135"/>
      <c r="I44" s="136"/>
    </row>
    <row r="45" spans="1:9" ht="8.65" customHeight="1"/>
    <row r="46" spans="1:9" ht="17.850000000000001" customHeight="1">
      <c r="A46" s="22">
        <v>16</v>
      </c>
      <c r="B46" s="137" t="s">
        <v>327</v>
      </c>
      <c r="C46" s="137"/>
      <c r="D46" s="137"/>
      <c r="E46" s="137"/>
      <c r="F46" s="137"/>
      <c r="G46" s="134"/>
      <c r="H46" s="135"/>
      <c r="I46" s="136"/>
    </row>
    <row r="47" spans="1:9" ht="8.25" customHeight="1"/>
    <row r="48" spans="1:9" ht="17.850000000000001" customHeight="1">
      <c r="A48" s="22">
        <v>17</v>
      </c>
      <c r="B48" s="138" t="s">
        <v>328</v>
      </c>
      <c r="C48" s="137"/>
      <c r="D48" s="137"/>
      <c r="E48" s="137"/>
      <c r="F48" s="137"/>
      <c r="G48" s="134"/>
      <c r="H48" s="135"/>
      <c r="I48" s="136"/>
    </row>
    <row r="49" spans="1:9" ht="8.25" customHeight="1"/>
    <row r="50" spans="1:9" ht="21" customHeight="1">
      <c r="A50" s="22">
        <v>18</v>
      </c>
      <c r="B50" s="156" t="s">
        <v>329</v>
      </c>
      <c r="C50" s="157"/>
      <c r="D50" s="157"/>
      <c r="E50" s="157"/>
      <c r="F50" s="157"/>
      <c r="G50" s="134"/>
      <c r="H50" s="135"/>
      <c r="I50" s="136"/>
    </row>
  </sheetData>
  <sheetProtection selectLockedCells="1"/>
  <mergeCells count="37">
    <mergeCell ref="B1:G1"/>
    <mergeCell ref="B21:D21"/>
    <mergeCell ref="B22:D22"/>
    <mergeCell ref="B50:F50"/>
    <mergeCell ref="B32:D32"/>
    <mergeCell ref="B33:D33"/>
    <mergeCell ref="B28:D28"/>
    <mergeCell ref="B29:D29"/>
    <mergeCell ref="B30:D30"/>
    <mergeCell ref="B31:D31"/>
    <mergeCell ref="D18:E18"/>
    <mergeCell ref="B23:D23"/>
    <mergeCell ref="B24:D24"/>
    <mergeCell ref="B25:D25"/>
    <mergeCell ref="B27:D27"/>
    <mergeCell ref="B26:D26"/>
    <mergeCell ref="D14:E14"/>
    <mergeCell ref="D15:E15"/>
    <mergeCell ref="D16:E16"/>
    <mergeCell ref="B14:C16"/>
    <mergeCell ref="D17:E17"/>
    <mergeCell ref="B36:D36"/>
    <mergeCell ref="B34:D34"/>
    <mergeCell ref="B37:D37"/>
    <mergeCell ref="B35:D35"/>
    <mergeCell ref="B38:D38"/>
    <mergeCell ref="B40:F40"/>
    <mergeCell ref="B42:F42"/>
    <mergeCell ref="B44:F44"/>
    <mergeCell ref="B46:F46"/>
    <mergeCell ref="B48:F48"/>
    <mergeCell ref="G50:I50"/>
    <mergeCell ref="G40:I40"/>
    <mergeCell ref="G42:I42"/>
    <mergeCell ref="G44:I44"/>
    <mergeCell ref="G46:I46"/>
    <mergeCell ref="G48:I48"/>
  </mergeCells>
  <phoneticPr fontId="0" type="noConversion"/>
  <printOptions horizontalCentered="1"/>
  <pageMargins left="0.17" right="0.17" top="1" bottom="0.43" header="0.5" footer="0.41"/>
  <pageSetup scale="65" firstPageNumber="7" orientation="portrait" useFirstPageNumber="1" r:id="rId1"/>
  <headerFooter alignWithMargins="0">
    <oddHeader>&amp;L&amp;"Arial,Bold"&amp;12Statewide Collection Services for
Court-Ordered and Other Debt&amp;C&amp;"Arial,Bold"&amp;12 Appendix D - Collections Reporting Template
Contact and Other Information&amp;R&amp;"Arial,Bold"&amp;12Request for Proposal No. ECU-2013-01</oddHeader>
  </headerFooter>
  <ignoredErrors>
    <ignoredError sqref="D14:D16" numberStoredAsText="1"/>
  </ignoredErrors>
  <legacyDrawing r:id="rId2"/>
</worksheet>
</file>

<file path=xl/worksheets/sheet2.xml><?xml version="1.0" encoding="utf-8"?>
<worksheet xmlns="http://schemas.openxmlformats.org/spreadsheetml/2006/main" xmlns:r="http://schemas.openxmlformats.org/officeDocument/2006/relationships">
  <sheetPr codeName="Sheet9"/>
  <dimension ref="A1:D38"/>
  <sheetViews>
    <sheetView workbookViewId="0">
      <selection activeCell="D12" sqref="D12"/>
    </sheetView>
  </sheetViews>
  <sheetFormatPr defaultRowHeight="12.75"/>
  <cols>
    <col min="1" max="1" width="24.140625" bestFit="1" customWidth="1"/>
    <col min="2" max="2" width="18.5703125" bestFit="1" customWidth="1"/>
    <col min="3" max="3" width="3" customWidth="1"/>
    <col min="4" max="4" width="51.42578125" bestFit="1" customWidth="1"/>
  </cols>
  <sheetData>
    <row r="1" spans="1:4">
      <c r="A1" s="1" t="s">
        <v>26</v>
      </c>
      <c r="B1" s="24">
        <v>1</v>
      </c>
      <c r="C1" s="25">
        <v>2</v>
      </c>
      <c r="D1" s="25"/>
    </row>
    <row r="2" spans="1:4">
      <c r="A2" s="1" t="s">
        <v>25</v>
      </c>
      <c r="B2" s="24" t="str">
        <f>INDEX(Code!A1:A59,C2)</f>
        <v>Not Selected</v>
      </c>
      <c r="C2" s="26">
        <v>1</v>
      </c>
      <c r="D2" s="25" t="str">
        <f>INDEX(Code!B1:B59,C2)</f>
        <v xml:space="preserve">SELECT COURT/COUNTY </v>
      </c>
    </row>
    <row r="3" spans="1:4">
      <c r="A3" s="1" t="s">
        <v>49</v>
      </c>
      <c r="B3" s="24">
        <f>'Contact and Other Information'!C6</f>
        <v>0</v>
      </c>
      <c r="C3" s="25"/>
      <c r="D3" s="25"/>
    </row>
    <row r="4" spans="1:4">
      <c r="A4" s="1" t="s">
        <v>48</v>
      </c>
      <c r="B4" s="24">
        <f>'Contact and Other Information'!C7</f>
        <v>0</v>
      </c>
      <c r="C4" s="25"/>
      <c r="D4" s="25"/>
    </row>
    <row r="5" spans="1:4">
      <c r="A5" s="1" t="s">
        <v>47</v>
      </c>
      <c r="B5" s="24">
        <f>'Contact and Other Information'!C8</f>
        <v>0</v>
      </c>
      <c r="C5" s="25"/>
      <c r="D5" s="25"/>
    </row>
    <row r="6" spans="1:4">
      <c r="A6" s="1" t="s">
        <v>46</v>
      </c>
      <c r="B6" s="24">
        <f>'Contact and Other Information'!C10</f>
        <v>0</v>
      </c>
      <c r="C6" s="25"/>
      <c r="D6" s="25"/>
    </row>
    <row r="7" spans="1:4">
      <c r="A7" s="1" t="s">
        <v>44</v>
      </c>
      <c r="B7" s="24">
        <f>'Contact and Other Information'!C11</f>
        <v>0</v>
      </c>
      <c r="C7" s="25"/>
      <c r="D7" s="25"/>
    </row>
    <row r="8" spans="1:4">
      <c r="A8" s="1" t="s">
        <v>45</v>
      </c>
      <c r="B8" s="24">
        <f>'Contact and Other Information'!C12</f>
        <v>0</v>
      </c>
      <c r="C8" s="25"/>
      <c r="D8" s="25"/>
    </row>
    <row r="9" spans="1:4">
      <c r="A9" s="1" t="s">
        <v>41</v>
      </c>
      <c r="B9" s="24" t="str">
        <f>'Contact and Other Information'!D14</f>
        <v>1.</v>
      </c>
      <c r="C9" s="25">
        <v>1</v>
      </c>
      <c r="D9" s="25"/>
    </row>
    <row r="10" spans="1:4">
      <c r="A10" s="1" t="s">
        <v>42</v>
      </c>
      <c r="B10" s="24" t="str">
        <f>'Contact and Other Information'!D15</f>
        <v>2.</v>
      </c>
      <c r="C10" s="25">
        <v>1</v>
      </c>
      <c r="D10" s="25"/>
    </row>
    <row r="11" spans="1:4">
      <c r="A11" s="1" t="s">
        <v>43</v>
      </c>
      <c r="B11" s="24" t="str">
        <f>'Contact and Other Information'!D16</f>
        <v>3.</v>
      </c>
      <c r="C11" s="25">
        <v>1</v>
      </c>
      <c r="D11" s="25"/>
    </row>
    <row r="12" spans="1:4">
      <c r="A12" s="1" t="s">
        <v>23</v>
      </c>
      <c r="B12" s="25" t="str">
        <f>IF(C12=2,"Y",IF(C12=3,"N","Not Selected"))</f>
        <v>Not Selected</v>
      </c>
      <c r="C12" s="26">
        <v>1</v>
      </c>
      <c r="D12" s="1"/>
    </row>
    <row r="13" spans="1:4">
      <c r="A13" s="1" t="s">
        <v>50</v>
      </c>
      <c r="B13" s="24" t="b">
        <v>0</v>
      </c>
      <c r="C13" s="26">
        <f>IF(B13=TRUE,1,0)</f>
        <v>0</v>
      </c>
      <c r="D13" s="25"/>
    </row>
    <row r="14" spans="1:4">
      <c r="A14" s="1" t="s">
        <v>51</v>
      </c>
      <c r="B14" s="24" t="b">
        <v>0</v>
      </c>
      <c r="C14" s="26">
        <f t="shared" ref="C14:C26" si="0">IF(B14=TRUE,1,0)</f>
        <v>0</v>
      </c>
      <c r="D14" s="25"/>
    </row>
    <row r="15" spans="1:4">
      <c r="A15" s="1" t="s">
        <v>52</v>
      </c>
      <c r="B15" s="24" t="b">
        <v>0</v>
      </c>
      <c r="C15" s="26">
        <f t="shared" si="0"/>
        <v>0</v>
      </c>
      <c r="D15" s="25"/>
    </row>
    <row r="16" spans="1:4">
      <c r="A16" s="1" t="s">
        <v>53</v>
      </c>
      <c r="B16" s="24" t="b">
        <v>0</v>
      </c>
      <c r="C16" s="26">
        <f t="shared" si="0"/>
        <v>0</v>
      </c>
      <c r="D16" s="25"/>
    </row>
    <row r="17" spans="1:4">
      <c r="A17" s="1" t="s">
        <v>54</v>
      </c>
      <c r="B17" s="24" t="b">
        <v>0</v>
      </c>
      <c r="C17" s="26">
        <f t="shared" si="0"/>
        <v>0</v>
      </c>
      <c r="D17" s="25"/>
    </row>
    <row r="18" spans="1:4">
      <c r="A18" s="1" t="s">
        <v>55</v>
      </c>
      <c r="B18" s="24" t="b">
        <v>0</v>
      </c>
      <c r="C18" s="26">
        <f t="shared" si="0"/>
        <v>0</v>
      </c>
      <c r="D18" s="25"/>
    </row>
    <row r="19" spans="1:4">
      <c r="A19" s="1" t="s">
        <v>56</v>
      </c>
      <c r="B19" s="24" t="b">
        <v>0</v>
      </c>
      <c r="C19" s="26">
        <f t="shared" si="0"/>
        <v>0</v>
      </c>
      <c r="D19" s="25"/>
    </row>
    <row r="20" spans="1:4">
      <c r="A20" s="1" t="s">
        <v>57</v>
      </c>
      <c r="B20" s="24" t="b">
        <v>0</v>
      </c>
      <c r="C20" s="26">
        <f t="shared" si="0"/>
        <v>0</v>
      </c>
      <c r="D20" s="25"/>
    </row>
    <row r="21" spans="1:4">
      <c r="A21" s="1" t="s">
        <v>58</v>
      </c>
      <c r="B21" s="24" t="b">
        <v>0</v>
      </c>
      <c r="C21" s="26">
        <f t="shared" si="0"/>
        <v>0</v>
      </c>
      <c r="D21" s="25"/>
    </row>
    <row r="22" spans="1:4">
      <c r="A22" s="1" t="s">
        <v>59</v>
      </c>
      <c r="B22" s="24" t="b">
        <v>0</v>
      </c>
      <c r="C22" s="26">
        <f t="shared" si="0"/>
        <v>0</v>
      </c>
      <c r="D22" s="25"/>
    </row>
    <row r="23" spans="1:4">
      <c r="A23" s="1" t="s">
        <v>60</v>
      </c>
      <c r="B23" s="24" t="b">
        <v>0</v>
      </c>
      <c r="C23" s="26">
        <f t="shared" si="0"/>
        <v>0</v>
      </c>
      <c r="D23" s="25"/>
    </row>
    <row r="24" spans="1:4">
      <c r="A24" s="1" t="s">
        <v>61</v>
      </c>
      <c r="B24" s="24" t="b">
        <v>0</v>
      </c>
      <c r="C24" s="26">
        <f t="shared" si="0"/>
        <v>0</v>
      </c>
      <c r="D24" s="25"/>
    </row>
    <row r="25" spans="1:4">
      <c r="A25" s="1" t="s">
        <v>62</v>
      </c>
      <c r="B25" s="24" t="b">
        <v>0</v>
      </c>
      <c r="C25" s="26">
        <f t="shared" si="0"/>
        <v>0</v>
      </c>
      <c r="D25" s="25"/>
    </row>
    <row r="26" spans="1:4">
      <c r="A26" s="1" t="s">
        <v>63</v>
      </c>
      <c r="B26" s="24" t="b">
        <v>0</v>
      </c>
      <c r="C26" s="26">
        <f t="shared" si="0"/>
        <v>0</v>
      </c>
      <c r="D26" s="25"/>
    </row>
    <row r="27" spans="1:4">
      <c r="A27" s="1" t="s">
        <v>64</v>
      </c>
      <c r="B27" s="24" t="b">
        <v>0</v>
      </c>
      <c r="C27" s="26"/>
      <c r="D27" s="25"/>
    </row>
    <row r="28" spans="1:4">
      <c r="A28" s="1" t="s">
        <v>36</v>
      </c>
      <c r="B28" s="25" t="b">
        <v>0</v>
      </c>
      <c r="C28" s="26">
        <v>1</v>
      </c>
      <c r="D28" s="1"/>
    </row>
    <row r="29" spans="1:4">
      <c r="A29" s="1" t="s">
        <v>24</v>
      </c>
      <c r="B29" s="25" t="b">
        <v>0</v>
      </c>
      <c r="C29" s="27">
        <v>1</v>
      </c>
      <c r="D29" s="1"/>
    </row>
    <row r="30" spans="1:4">
      <c r="A30" s="1" t="s">
        <v>37</v>
      </c>
      <c r="B30" s="25" t="str">
        <f>IF(C30=2,"Y",IF(C30=3,"N","Not Selected"))</f>
        <v>Not Selected</v>
      </c>
      <c r="C30" s="27">
        <v>1</v>
      </c>
      <c r="D30" s="1"/>
    </row>
    <row r="31" spans="1:4">
      <c r="A31" s="1" t="s">
        <v>38</v>
      </c>
      <c r="B31" s="25" t="str">
        <f>IF(C31=2,"Y",IF(C31=3,"N","Not Selected"))</f>
        <v>N</v>
      </c>
      <c r="C31" s="27">
        <v>3</v>
      </c>
      <c r="D31" s="1"/>
    </row>
    <row r="32" spans="1:4">
      <c r="C32">
        <v>2</v>
      </c>
    </row>
    <row r="33" spans="3:3">
      <c r="C33">
        <v>1</v>
      </c>
    </row>
    <row r="34" spans="3:3">
      <c r="C34">
        <v>1</v>
      </c>
    </row>
    <row r="35" spans="3:3">
      <c r="C35">
        <v>2</v>
      </c>
    </row>
    <row r="36" spans="3:3">
      <c r="C36">
        <v>1</v>
      </c>
    </row>
    <row r="37" spans="3:3">
      <c r="C37">
        <v>1</v>
      </c>
    </row>
    <row r="38" spans="3:3">
      <c r="C38">
        <v>1</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11"/>
  <dimension ref="A2:D38"/>
  <sheetViews>
    <sheetView topLeftCell="A10" workbookViewId="0">
      <selection activeCell="G34" sqref="G34"/>
    </sheetView>
  </sheetViews>
  <sheetFormatPr defaultRowHeight="12.75"/>
  <sheetData>
    <row r="2" spans="1:4">
      <c r="A2" t="s">
        <v>122</v>
      </c>
    </row>
    <row r="3" spans="1:4">
      <c r="A3" t="s">
        <v>123</v>
      </c>
      <c r="D3">
        <v>1</v>
      </c>
    </row>
    <row r="4" spans="1:4">
      <c r="A4" t="s">
        <v>124</v>
      </c>
    </row>
    <row r="5" spans="1:4">
      <c r="A5" t="s">
        <v>160</v>
      </c>
    </row>
    <row r="6" spans="1:4">
      <c r="A6" t="s">
        <v>125</v>
      </c>
    </row>
    <row r="10" spans="1:4">
      <c r="A10" t="s">
        <v>126</v>
      </c>
      <c r="D10">
        <v>1</v>
      </c>
    </row>
    <row r="11" spans="1:4">
      <c r="A11" t="s">
        <v>128</v>
      </c>
    </row>
    <row r="12" spans="1:4">
      <c r="A12" t="s">
        <v>129</v>
      </c>
    </row>
    <row r="13" spans="1:4">
      <c r="A13" t="s">
        <v>127</v>
      </c>
    </row>
    <row r="14" spans="1:4">
      <c r="A14" t="s">
        <v>68</v>
      </c>
    </row>
    <row r="16" spans="1:4">
      <c r="A16" t="s">
        <v>130</v>
      </c>
    </row>
    <row r="17" spans="1:4">
      <c r="A17" t="s">
        <v>124</v>
      </c>
    </row>
    <row r="18" spans="1:4">
      <c r="A18" t="s">
        <v>123</v>
      </c>
    </row>
    <row r="19" spans="1:4">
      <c r="A19" t="s">
        <v>131</v>
      </c>
    </row>
    <row r="20" spans="1:4">
      <c r="A20" t="s">
        <v>132</v>
      </c>
    </row>
    <row r="23" spans="1:4">
      <c r="A23" t="s">
        <v>135</v>
      </c>
      <c r="B23" t="s">
        <v>136</v>
      </c>
    </row>
    <row r="24" spans="1:4">
      <c r="A24">
        <v>30</v>
      </c>
      <c r="B24" s="40">
        <v>1</v>
      </c>
      <c r="D24">
        <v>1</v>
      </c>
    </row>
    <row r="25" spans="1:4">
      <c r="A25">
        <f>SUM(A24+1)</f>
        <v>31</v>
      </c>
      <c r="B25" s="40">
        <v>1</v>
      </c>
    </row>
    <row r="26" spans="1:4">
      <c r="A26">
        <f t="shared" ref="A26:A38" si="0">SUM(A25+1)</f>
        <v>32</v>
      </c>
      <c r="B26" s="40">
        <v>1</v>
      </c>
    </row>
    <row r="27" spans="1:4">
      <c r="A27">
        <f t="shared" si="0"/>
        <v>33</v>
      </c>
      <c r="B27" s="40">
        <v>1</v>
      </c>
    </row>
    <row r="28" spans="1:4">
      <c r="A28">
        <f t="shared" si="0"/>
        <v>34</v>
      </c>
      <c r="B28" s="40">
        <v>1</v>
      </c>
    </row>
    <row r="29" spans="1:4">
      <c r="A29">
        <f t="shared" si="0"/>
        <v>35</v>
      </c>
      <c r="B29" s="40">
        <v>1</v>
      </c>
    </row>
    <row r="30" spans="1:4">
      <c r="A30">
        <f t="shared" si="0"/>
        <v>36</v>
      </c>
      <c r="B30" s="40">
        <v>6</v>
      </c>
    </row>
    <row r="31" spans="1:4">
      <c r="A31">
        <f t="shared" si="0"/>
        <v>37</v>
      </c>
      <c r="B31" s="40">
        <v>6</v>
      </c>
    </row>
    <row r="32" spans="1:4">
      <c r="A32">
        <f t="shared" si="0"/>
        <v>38</v>
      </c>
      <c r="B32" s="40">
        <v>6</v>
      </c>
    </row>
    <row r="33" spans="1:2">
      <c r="A33">
        <f t="shared" si="0"/>
        <v>39</v>
      </c>
      <c r="B33" s="40">
        <v>6</v>
      </c>
    </row>
    <row r="34" spans="1:2">
      <c r="A34">
        <f t="shared" si="0"/>
        <v>40</v>
      </c>
      <c r="B34" s="40">
        <v>1</v>
      </c>
    </row>
    <row r="35" spans="1:2">
      <c r="A35">
        <f t="shared" si="0"/>
        <v>41</v>
      </c>
      <c r="B35" s="40">
        <v>1</v>
      </c>
    </row>
    <row r="36" spans="1:2">
      <c r="A36">
        <f t="shared" si="0"/>
        <v>42</v>
      </c>
      <c r="B36" s="40">
        <v>1</v>
      </c>
    </row>
    <row r="37" spans="1:2">
      <c r="A37">
        <f t="shared" si="0"/>
        <v>43</v>
      </c>
      <c r="B37" s="40">
        <v>1</v>
      </c>
    </row>
    <row r="38" spans="1:2">
      <c r="A38">
        <f t="shared" si="0"/>
        <v>44</v>
      </c>
      <c r="B38" s="40">
        <v>1</v>
      </c>
    </row>
  </sheetData>
  <sheetProtection password="E616" sheet="1" objects="1" scenarios="1"/>
  <phoneticPr fontId="18"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Sheet13">
    <pageSetUpPr fitToPage="1"/>
  </sheetPr>
  <dimension ref="A1:A74"/>
  <sheetViews>
    <sheetView zoomScaleNormal="100" zoomScaleSheetLayoutView="100" workbookViewId="0">
      <selection activeCell="A4" sqref="A4"/>
    </sheetView>
  </sheetViews>
  <sheetFormatPr defaultRowHeight="12.75"/>
  <cols>
    <col min="1" max="1" width="127.28515625" bestFit="1" customWidth="1"/>
  </cols>
  <sheetData>
    <row r="1" spans="1:1" ht="15.75">
      <c r="A1" s="21" t="str">
        <f>[1]Data!D2</f>
        <v>Select court/county (see Contact Information worksheet #1)</v>
      </c>
    </row>
    <row r="2" spans="1:1" ht="15.75">
      <c r="A2" s="49" t="s">
        <v>137</v>
      </c>
    </row>
    <row r="3" spans="1:1" ht="15.75" hidden="1">
      <c r="A3" s="11"/>
    </row>
    <row r="4" spans="1:1" ht="81.75" customHeight="1" thickBot="1">
      <c r="A4" s="48" t="s">
        <v>259</v>
      </c>
    </row>
    <row r="5" spans="1:1" ht="12.95" customHeight="1" thickTop="1">
      <c r="A5" s="158" t="s">
        <v>162</v>
      </c>
    </row>
    <row r="6" spans="1:1" ht="12.95" customHeight="1">
      <c r="A6" s="159"/>
    </row>
    <row r="7" spans="1:1" ht="12.95" customHeight="1">
      <c r="A7" s="159"/>
    </row>
    <row r="8" spans="1:1" ht="12.95" customHeight="1">
      <c r="A8" s="159"/>
    </row>
    <row r="9" spans="1:1" ht="12.95" customHeight="1">
      <c r="A9" s="159"/>
    </row>
    <row r="10" spans="1:1" ht="12.95" customHeight="1">
      <c r="A10" s="159"/>
    </row>
    <row r="11" spans="1:1" ht="12.95" customHeight="1">
      <c r="A11" s="159"/>
    </row>
    <row r="12" spans="1:1" ht="12.95" customHeight="1">
      <c r="A12" s="159"/>
    </row>
    <row r="13" spans="1:1" ht="12.95" customHeight="1">
      <c r="A13" s="159"/>
    </row>
    <row r="14" spans="1:1" ht="12.95" customHeight="1">
      <c r="A14" s="159"/>
    </row>
    <row r="15" spans="1:1" ht="12.95" customHeight="1">
      <c r="A15" s="159"/>
    </row>
    <row r="16" spans="1:1" ht="12.95" customHeight="1">
      <c r="A16" s="159"/>
    </row>
    <row r="17" spans="1:1" ht="12.95" customHeight="1">
      <c r="A17" s="159"/>
    </row>
    <row r="18" spans="1:1" ht="12.95" customHeight="1">
      <c r="A18" s="159"/>
    </row>
    <row r="19" spans="1:1" ht="12.95" customHeight="1">
      <c r="A19" s="159"/>
    </row>
    <row r="20" spans="1:1" ht="12.95" customHeight="1">
      <c r="A20" s="159"/>
    </row>
    <row r="21" spans="1:1" ht="12.95" customHeight="1">
      <c r="A21" s="159"/>
    </row>
    <row r="22" spans="1:1" ht="12.95" customHeight="1">
      <c r="A22" s="159"/>
    </row>
    <row r="23" spans="1:1" ht="12.95" customHeight="1">
      <c r="A23" s="159"/>
    </row>
    <row r="24" spans="1:1" ht="12.95" customHeight="1">
      <c r="A24" s="159"/>
    </row>
    <row r="25" spans="1:1" ht="12.95" customHeight="1">
      <c r="A25" s="159"/>
    </row>
    <row r="26" spans="1:1" ht="12.95" customHeight="1" thickBot="1">
      <c r="A26" s="160"/>
    </row>
    <row r="27" spans="1:1" ht="33" thickTop="1" thickBot="1">
      <c r="A27" s="34" t="s">
        <v>260</v>
      </c>
    </row>
    <row r="28" spans="1:1" ht="12.95" customHeight="1" thickTop="1">
      <c r="A28" s="158" t="s">
        <v>335</v>
      </c>
    </row>
    <row r="29" spans="1:1" ht="12.95" customHeight="1">
      <c r="A29" s="159"/>
    </row>
    <row r="30" spans="1:1" ht="12.95" customHeight="1">
      <c r="A30" s="159"/>
    </row>
    <row r="31" spans="1:1" ht="12.95" customHeight="1">
      <c r="A31" s="159"/>
    </row>
    <row r="32" spans="1:1" ht="12.95" customHeight="1">
      <c r="A32" s="159"/>
    </row>
    <row r="33" spans="1:1">
      <c r="A33" s="159"/>
    </row>
    <row r="34" spans="1:1">
      <c r="A34" s="159"/>
    </row>
    <row r="35" spans="1:1">
      <c r="A35" s="159"/>
    </row>
    <row r="36" spans="1:1">
      <c r="A36" s="159"/>
    </row>
    <row r="37" spans="1:1">
      <c r="A37" s="159"/>
    </row>
    <row r="38" spans="1:1">
      <c r="A38" s="159"/>
    </row>
    <row r="39" spans="1:1">
      <c r="A39" s="159"/>
    </row>
    <row r="40" spans="1:1">
      <c r="A40" s="159"/>
    </row>
    <row r="41" spans="1:1">
      <c r="A41" s="159"/>
    </row>
    <row r="42" spans="1:1">
      <c r="A42" s="159"/>
    </row>
    <row r="43" spans="1:1">
      <c r="A43" s="159"/>
    </row>
    <row r="44" spans="1:1">
      <c r="A44" s="159"/>
    </row>
    <row r="45" spans="1:1">
      <c r="A45" s="159"/>
    </row>
    <row r="46" spans="1:1">
      <c r="A46" s="159"/>
    </row>
    <row r="47" spans="1:1">
      <c r="A47" s="159"/>
    </row>
    <row r="48" spans="1:1">
      <c r="A48" s="159"/>
    </row>
    <row r="49" spans="1:1" ht="13.5" thickBot="1">
      <c r="A49" s="160"/>
    </row>
    <row r="50" spans="1:1" ht="13.5" thickTop="1">
      <c r="A50" s="29"/>
    </row>
    <row r="51" spans="1:1">
      <c r="A51" s="29"/>
    </row>
    <row r="52" spans="1:1">
      <c r="A52" s="29"/>
    </row>
    <row r="53" spans="1:1">
      <c r="A53" s="29"/>
    </row>
    <row r="54" spans="1:1">
      <c r="A54" s="29"/>
    </row>
    <row r="55" spans="1:1">
      <c r="A55" s="29"/>
    </row>
    <row r="56" spans="1:1">
      <c r="A56" s="29"/>
    </row>
    <row r="57" spans="1:1">
      <c r="A57" s="29"/>
    </row>
    <row r="58" spans="1:1">
      <c r="A58" s="29"/>
    </row>
    <row r="59" spans="1:1">
      <c r="A59" s="29"/>
    </row>
    <row r="60" spans="1:1">
      <c r="A60" s="29"/>
    </row>
    <row r="61" spans="1:1">
      <c r="A61" s="29"/>
    </row>
    <row r="62" spans="1:1">
      <c r="A62" s="29"/>
    </row>
    <row r="63" spans="1:1">
      <c r="A63" s="29"/>
    </row>
    <row r="64" spans="1:1">
      <c r="A64" s="50"/>
    </row>
    <row r="65" spans="1:1">
      <c r="A65" s="29"/>
    </row>
    <row r="66" spans="1:1">
      <c r="A66" s="29"/>
    </row>
    <row r="67" spans="1:1">
      <c r="A67" s="29"/>
    </row>
    <row r="68" spans="1:1">
      <c r="A68" s="29"/>
    </row>
    <row r="69" spans="1:1">
      <c r="A69" s="29"/>
    </row>
    <row r="70" spans="1:1">
      <c r="A70" s="50"/>
    </row>
    <row r="71" spans="1:1">
      <c r="A71" s="50"/>
    </row>
    <row r="73" spans="1:1">
      <c r="A73" s="50"/>
    </row>
    <row r="74" spans="1:1">
      <c r="A74" s="50"/>
    </row>
  </sheetData>
  <sheetProtection selectLockedCells="1"/>
  <mergeCells count="2">
    <mergeCell ref="A5:A26"/>
    <mergeCell ref="A28:A49"/>
  </mergeCells>
  <pageMargins left="0.5" right="0.5" top="1" bottom="0.5" header="0.5" footer="0.5"/>
  <pageSetup scale="68" firstPageNumber="7" orientation="portrait" useFirstPageNumber="1" r:id="rId1"/>
  <headerFooter alignWithMargins="0">
    <oddHeader>&amp;L&amp;"Arial,Bold"&amp;12Statewide Collection Services for
Court-Ordered and Other Debt&amp;C&amp;"Arial,Bold"&amp;12 Appendix D - Collections Reporting Template
Program Report&amp;R&amp;"Arial,Bold"&amp;12Request for Proposal No. ECU-2013-01</oddHeader>
    <oddFooter>&amp;L[Rev. June 22, 2012]</oddFooter>
  </headerFooter>
  <drawing r:id="rId2"/>
</worksheet>
</file>

<file path=xl/worksheets/sheet5.xml><?xml version="1.0" encoding="utf-8"?>
<worksheet xmlns="http://schemas.openxmlformats.org/spreadsheetml/2006/main" xmlns:r="http://schemas.openxmlformats.org/officeDocument/2006/relationships">
  <sheetPr codeName="Sheet14">
    <pageSetUpPr fitToPage="1"/>
  </sheetPr>
  <dimension ref="A1:L57"/>
  <sheetViews>
    <sheetView zoomScaleNormal="100" zoomScaleSheetLayoutView="100" workbookViewId="0">
      <selection activeCell="A2" sqref="A2:B2"/>
    </sheetView>
  </sheetViews>
  <sheetFormatPr defaultRowHeight="12.75"/>
  <cols>
    <col min="1" max="1" width="118.85546875" customWidth="1"/>
  </cols>
  <sheetData>
    <row r="1" spans="1:2" ht="15.75">
      <c r="A1" s="167" t="str">
        <f>[1]Data!D2</f>
        <v>Select court/county (see Contact Information worksheet #1)</v>
      </c>
      <c r="B1" s="168"/>
    </row>
    <row r="2" spans="1:2" ht="15.75">
      <c r="A2" s="169" t="s">
        <v>138</v>
      </c>
      <c r="B2" s="170"/>
    </row>
    <row r="3" spans="1:2">
      <c r="A3" s="32"/>
      <c r="B3" s="32"/>
    </row>
    <row r="4" spans="1:2" ht="15.75">
      <c r="A4" s="171" t="s">
        <v>0</v>
      </c>
      <c r="B4" s="172"/>
    </row>
    <row r="5" spans="1:2" ht="18.75" customHeight="1">
      <c r="A5" s="173" t="s">
        <v>162</v>
      </c>
      <c r="B5" s="174"/>
    </row>
    <row r="6" spans="1:2" ht="10.5" customHeight="1">
      <c r="A6" s="175"/>
      <c r="B6" s="176"/>
    </row>
    <row r="7" spans="1:2" ht="18" customHeight="1">
      <c r="A7" s="175"/>
      <c r="B7" s="176"/>
    </row>
    <row r="8" spans="1:2" ht="12.95" customHeight="1">
      <c r="A8" s="175"/>
      <c r="B8" s="176"/>
    </row>
    <row r="9" spans="1:2" ht="12.95" customHeight="1">
      <c r="A9" s="175"/>
      <c r="B9" s="176"/>
    </row>
    <row r="10" spans="1:2" ht="12.95" customHeight="1">
      <c r="A10" s="175"/>
      <c r="B10" s="176"/>
    </row>
    <row r="11" spans="1:2" ht="12.95" customHeight="1">
      <c r="A11" s="175"/>
      <c r="B11" s="176"/>
    </row>
    <row r="12" spans="1:2" ht="12.95" customHeight="1">
      <c r="A12" s="175"/>
      <c r="B12" s="176"/>
    </row>
    <row r="13" spans="1:2" ht="12.95" customHeight="1">
      <c r="A13" s="175"/>
      <c r="B13" s="176"/>
    </row>
    <row r="14" spans="1:2" ht="12.95" customHeight="1">
      <c r="A14" s="175"/>
      <c r="B14" s="176"/>
    </row>
    <row r="15" spans="1:2" ht="12.95" customHeight="1">
      <c r="A15" s="175"/>
      <c r="B15" s="176"/>
    </row>
    <row r="16" spans="1:2" ht="12.95" customHeight="1">
      <c r="A16" s="177"/>
      <c r="B16" s="178"/>
    </row>
    <row r="17" spans="1:12" ht="1.5" customHeight="1">
      <c r="A17" s="29"/>
      <c r="B17" s="15"/>
    </row>
    <row r="18" spans="1:12" ht="17.25" customHeight="1">
      <c r="A18" s="179" t="s">
        <v>261</v>
      </c>
      <c r="B18" s="180"/>
      <c r="C18" s="31"/>
      <c r="D18" s="31"/>
      <c r="E18" s="13"/>
      <c r="F18" s="13"/>
      <c r="G18" s="13"/>
      <c r="H18" s="13"/>
      <c r="I18" s="13"/>
      <c r="J18" s="13"/>
      <c r="K18" s="13"/>
      <c r="L18" s="13"/>
    </row>
    <row r="19" spans="1:12" ht="18" customHeight="1">
      <c r="A19" s="161" t="s">
        <v>262</v>
      </c>
      <c r="B19" s="162"/>
    </row>
    <row r="20" spans="1:12" ht="18" customHeight="1">
      <c r="A20" s="163"/>
      <c r="B20" s="164"/>
    </row>
    <row r="21" spans="1:12" ht="12.95" customHeight="1">
      <c r="A21" s="163"/>
      <c r="B21" s="164"/>
    </row>
    <row r="22" spans="1:12" ht="12.95" customHeight="1">
      <c r="A22" s="163"/>
      <c r="B22" s="164"/>
    </row>
    <row r="23" spans="1:12" ht="12.95" customHeight="1">
      <c r="A23" s="163"/>
      <c r="B23" s="164"/>
    </row>
    <row r="24" spans="1:12" ht="10.5" customHeight="1">
      <c r="A24" s="163"/>
      <c r="B24" s="164"/>
    </row>
    <row r="25" spans="1:12" ht="12.95" customHeight="1">
      <c r="A25" s="163"/>
      <c r="B25" s="164"/>
    </row>
    <row r="26" spans="1:12" ht="12.95" customHeight="1">
      <c r="A26" s="163"/>
      <c r="B26" s="164"/>
    </row>
    <row r="27" spans="1:12" ht="12.95" customHeight="1">
      <c r="A27" s="163"/>
      <c r="B27" s="164"/>
    </row>
    <row r="28" spans="1:12" ht="12.95" customHeight="1">
      <c r="A28" s="163"/>
      <c r="B28" s="164"/>
    </row>
    <row r="29" spans="1:12" ht="12.95" customHeight="1">
      <c r="A29" s="163"/>
      <c r="B29" s="164"/>
    </row>
    <row r="30" spans="1:12" ht="12.95" customHeight="1">
      <c r="A30" s="163"/>
      <c r="B30" s="164"/>
    </row>
    <row r="31" spans="1:12" ht="12.95" customHeight="1">
      <c r="A31" s="163"/>
      <c r="B31" s="164"/>
    </row>
    <row r="32" spans="1:12" ht="12.95" customHeight="1">
      <c r="A32" s="163"/>
      <c r="B32" s="164"/>
    </row>
    <row r="33" spans="1:2" ht="10.5" customHeight="1">
      <c r="A33" s="163"/>
      <c r="B33" s="164"/>
    </row>
    <row r="34" spans="1:2" ht="18" customHeight="1">
      <c r="A34" s="163"/>
      <c r="B34" s="164"/>
    </row>
    <row r="35" spans="1:2" ht="18" customHeight="1">
      <c r="A35" s="163"/>
      <c r="B35" s="164"/>
    </row>
    <row r="36" spans="1:2" ht="12.95" customHeight="1">
      <c r="A36" s="163"/>
      <c r="B36" s="164"/>
    </row>
    <row r="37" spans="1:2" ht="12.95" customHeight="1">
      <c r="A37" s="163"/>
      <c r="B37" s="164"/>
    </row>
    <row r="38" spans="1:2" ht="12.95" customHeight="1">
      <c r="A38" s="163"/>
      <c r="B38" s="164"/>
    </row>
    <row r="39" spans="1:2" ht="12.95" customHeight="1">
      <c r="A39" s="163"/>
      <c r="B39" s="164"/>
    </row>
    <row r="40" spans="1:2" ht="12.95" customHeight="1">
      <c r="A40" s="163"/>
      <c r="B40" s="164"/>
    </row>
    <row r="41" spans="1:2" ht="12.95" customHeight="1">
      <c r="A41" s="163"/>
      <c r="B41" s="164"/>
    </row>
    <row r="42" spans="1:2" ht="12.95" customHeight="1">
      <c r="A42" s="163"/>
      <c r="B42" s="164"/>
    </row>
    <row r="43" spans="1:2" ht="12.95" customHeight="1">
      <c r="A43" s="163"/>
      <c r="B43" s="164"/>
    </row>
    <row r="44" spans="1:2" ht="12.95" customHeight="1">
      <c r="A44" s="163"/>
      <c r="B44" s="164"/>
    </row>
    <row r="45" spans="1:2" ht="10.5" customHeight="1">
      <c r="A45" s="163"/>
      <c r="B45" s="164"/>
    </row>
    <row r="46" spans="1:2" ht="18" customHeight="1">
      <c r="A46" s="163"/>
      <c r="B46" s="164"/>
    </row>
    <row r="47" spans="1:2">
      <c r="A47" s="163"/>
      <c r="B47" s="164"/>
    </row>
    <row r="48" spans="1:2">
      <c r="A48" s="163"/>
      <c r="B48" s="164"/>
    </row>
    <row r="49" spans="1:2">
      <c r="A49" s="163"/>
      <c r="B49" s="164"/>
    </row>
    <row r="50" spans="1:2">
      <c r="A50" s="163"/>
      <c r="B50" s="164"/>
    </row>
    <row r="51" spans="1:2">
      <c r="A51" s="163"/>
      <c r="B51" s="164"/>
    </row>
    <row r="52" spans="1:2">
      <c r="A52" s="163"/>
      <c r="B52" s="164"/>
    </row>
    <row r="53" spans="1:2">
      <c r="A53" s="163"/>
      <c r="B53" s="164"/>
    </row>
    <row r="54" spans="1:2">
      <c r="A54" s="163"/>
      <c r="B54" s="164"/>
    </row>
    <row r="55" spans="1:2">
      <c r="A55" s="163"/>
      <c r="B55" s="164"/>
    </row>
    <row r="56" spans="1:2">
      <c r="A56" s="163"/>
      <c r="B56" s="164"/>
    </row>
    <row r="57" spans="1:2">
      <c r="A57" s="165"/>
      <c r="B57" s="166"/>
    </row>
  </sheetData>
  <mergeCells count="6">
    <mergeCell ref="A19:B57"/>
    <mergeCell ref="A1:B1"/>
    <mergeCell ref="A2:B2"/>
    <mergeCell ref="A4:B4"/>
    <mergeCell ref="A5:B16"/>
    <mergeCell ref="A18:B18"/>
  </mergeCells>
  <pageMargins left="0.5" right="0.5" top="1" bottom="0.72" header="0.25" footer="0.5"/>
  <pageSetup scale="76" firstPageNumber="8" orientation="portrait" useFirstPageNumber="1" r:id="rId1"/>
  <headerFooter alignWithMargins="0">
    <oddHeader>&amp;L&amp;"Arial,Bold"&amp;11Statewide Collection Services for 
Court-Ordered and Other Debt&amp;C&amp;"Arial,Bold"&amp;12 &amp;11Appendix D - Collections Reporting Template
Performance Report&amp;R&amp;"Arial,Bold"&amp;11Request for Proposal No. ECU-2013-01</oddHeader>
    <oddFooter>&amp;L[Rev. June 22, 2012]</oddFooter>
  </headerFooter>
</worksheet>
</file>

<file path=xl/worksheets/sheet6.xml><?xml version="1.0" encoding="utf-8"?>
<worksheet xmlns="http://schemas.openxmlformats.org/spreadsheetml/2006/main" xmlns:r="http://schemas.openxmlformats.org/officeDocument/2006/relationships">
  <sheetPr codeName="Sheet16"/>
  <dimension ref="A4:P122"/>
  <sheetViews>
    <sheetView zoomScaleNormal="100" zoomScaleSheetLayoutView="100" workbookViewId="0">
      <selection activeCell="C10" sqref="C10"/>
    </sheetView>
  </sheetViews>
  <sheetFormatPr defaultRowHeight="15"/>
  <cols>
    <col min="1" max="1" width="4.5703125" bestFit="1" customWidth="1"/>
    <col min="2" max="2" width="24.5703125" style="100" customWidth="1"/>
    <col min="3" max="3" width="19.140625" customWidth="1"/>
    <col min="4" max="4" width="19.28515625" customWidth="1"/>
    <col min="5" max="5" width="20.28515625" customWidth="1"/>
    <col min="6" max="7" width="18.7109375" customWidth="1"/>
    <col min="8" max="8" width="18.5703125" customWidth="1"/>
    <col min="9" max="9" width="2" hidden="1" customWidth="1"/>
    <col min="10" max="10" width="1.7109375" hidden="1" customWidth="1"/>
    <col min="11" max="11" width="2.5703125" hidden="1" customWidth="1"/>
    <col min="12" max="12" width="2.140625" hidden="1" customWidth="1"/>
    <col min="13" max="13" width="8.85546875" style="40" hidden="1" customWidth="1"/>
    <col min="14" max="14" width="3.140625" hidden="1" customWidth="1"/>
    <col min="15" max="15" width="4" hidden="1" customWidth="1"/>
    <col min="16" max="16" width="3.28515625" customWidth="1"/>
  </cols>
  <sheetData>
    <row r="4" spans="1:16" ht="18" customHeight="1">
      <c r="A4" s="151" t="str">
        <f>Data!D2</f>
        <v xml:space="preserve">SELECT COURT/COUNTY </v>
      </c>
      <c r="B4" s="151"/>
      <c r="C4" s="151"/>
      <c r="D4" s="151"/>
      <c r="E4" s="151"/>
      <c r="F4" s="151"/>
      <c r="G4" s="151"/>
      <c r="H4" s="151"/>
      <c r="I4" s="151"/>
      <c r="J4" s="151"/>
      <c r="K4" s="151"/>
      <c r="L4" s="151"/>
      <c r="M4" s="151"/>
      <c r="N4" s="151"/>
      <c r="O4" s="151"/>
      <c r="P4" s="151"/>
    </row>
    <row r="5" spans="1:16" ht="18">
      <c r="B5" s="73"/>
      <c r="C5" s="73"/>
      <c r="D5" s="73"/>
      <c r="E5" s="73"/>
      <c r="F5" s="73"/>
      <c r="G5" s="72"/>
    </row>
    <row r="6" spans="1:16" ht="18">
      <c r="B6" s="73"/>
      <c r="C6" s="73"/>
      <c r="D6" s="73"/>
      <c r="E6" s="73"/>
      <c r="F6" s="73"/>
      <c r="G6" s="72"/>
    </row>
    <row r="7" spans="1:16" ht="18">
      <c r="A7" s="186" t="s">
        <v>94</v>
      </c>
      <c r="B7" s="187"/>
      <c r="C7" s="187"/>
      <c r="D7" s="187"/>
      <c r="E7" s="188"/>
      <c r="F7" s="74"/>
      <c r="G7" s="72"/>
    </row>
    <row r="8" spans="1:16" ht="18">
      <c r="A8" s="75"/>
      <c r="B8" s="75"/>
      <c r="C8" s="76" t="s">
        <v>91</v>
      </c>
      <c r="D8" s="77"/>
      <c r="E8" s="78"/>
      <c r="F8" s="74"/>
      <c r="G8" s="72"/>
    </row>
    <row r="9" spans="1:16" ht="18">
      <c r="A9" s="75" t="s">
        <v>34</v>
      </c>
      <c r="B9" s="75" t="s">
        <v>66</v>
      </c>
      <c r="C9" s="76" t="s">
        <v>29</v>
      </c>
      <c r="D9" s="79"/>
      <c r="E9" s="80"/>
      <c r="F9" s="74"/>
      <c r="G9" s="72"/>
    </row>
    <row r="10" spans="1:16" ht="18">
      <c r="A10" s="129">
        <v>1</v>
      </c>
      <c r="B10" s="81" t="s">
        <v>92</v>
      </c>
      <c r="C10" s="38">
        <v>41091</v>
      </c>
      <c r="D10" s="82" t="s">
        <v>96</v>
      </c>
      <c r="E10" s="83"/>
      <c r="F10" s="74"/>
      <c r="G10" s="72"/>
    </row>
    <row r="11" spans="1:16" ht="18">
      <c r="A11" s="129">
        <f>A10+1</f>
        <v>2</v>
      </c>
      <c r="B11" s="81" t="s">
        <v>93</v>
      </c>
      <c r="C11" s="38">
        <v>41455</v>
      </c>
      <c r="D11" s="82" t="s">
        <v>95</v>
      </c>
      <c r="E11" s="83"/>
      <c r="F11" s="74"/>
      <c r="G11" s="72"/>
    </row>
    <row r="12" spans="1:16" ht="18">
      <c r="A12" s="84"/>
      <c r="B12" s="85"/>
      <c r="C12" s="39"/>
      <c r="D12" s="86"/>
      <c r="E12" s="87"/>
      <c r="F12" s="74"/>
      <c r="G12" s="72"/>
      <c r="I12" t="s">
        <v>144</v>
      </c>
    </row>
    <row r="13" spans="1:16" ht="17.850000000000001" customHeight="1">
      <c r="A13" s="193" t="s">
        <v>139</v>
      </c>
      <c r="B13" s="194"/>
      <c r="C13" s="194"/>
      <c r="D13" s="194"/>
      <c r="E13" s="194"/>
      <c r="F13" s="194"/>
      <c r="G13" s="194"/>
      <c r="H13" s="195"/>
    </row>
    <row r="14" spans="1:16" ht="38.25">
      <c r="A14" s="75"/>
      <c r="B14" s="75"/>
      <c r="C14" s="130" t="s">
        <v>263</v>
      </c>
      <c r="D14" s="130" t="s">
        <v>264</v>
      </c>
      <c r="E14" s="76" t="s">
        <v>153</v>
      </c>
      <c r="F14" s="76" t="s">
        <v>99</v>
      </c>
      <c r="G14" s="76" t="s">
        <v>146</v>
      </c>
      <c r="H14" s="76" t="s">
        <v>265</v>
      </c>
    </row>
    <row r="15" spans="1:16" ht="12.75">
      <c r="A15" s="75" t="s">
        <v>34</v>
      </c>
      <c r="B15" s="75" t="s">
        <v>66</v>
      </c>
      <c r="C15" s="76" t="s">
        <v>30</v>
      </c>
      <c r="D15" s="76" t="s">
        <v>31</v>
      </c>
      <c r="E15" s="76" t="s">
        <v>79</v>
      </c>
      <c r="F15" s="76" t="s">
        <v>32</v>
      </c>
      <c r="G15" s="76" t="s">
        <v>33</v>
      </c>
      <c r="H15" s="76" t="s">
        <v>69</v>
      </c>
    </row>
    <row r="16" spans="1:16" ht="12.75">
      <c r="A16" s="90">
        <v>3</v>
      </c>
      <c r="B16" s="81" t="s">
        <v>83</v>
      </c>
      <c r="C16" s="42"/>
      <c r="D16" s="42"/>
      <c r="E16" s="36"/>
      <c r="F16" s="42"/>
      <c r="G16" s="42"/>
      <c r="H16" s="42"/>
    </row>
    <row r="17" spans="1:14" ht="12.75">
      <c r="A17" s="90">
        <f t="shared" ref="A17:A23" si="0">A16+1</f>
        <v>4</v>
      </c>
      <c r="B17" s="81" t="s">
        <v>120</v>
      </c>
      <c r="C17" s="30"/>
      <c r="D17" s="30"/>
      <c r="E17" s="30"/>
      <c r="F17" s="30"/>
      <c r="G17" s="30"/>
      <c r="H17" s="30"/>
    </row>
    <row r="18" spans="1:14" ht="12.75">
      <c r="A18" s="90">
        <f t="shared" si="0"/>
        <v>5</v>
      </c>
      <c r="B18" s="81" t="s">
        <v>121</v>
      </c>
      <c r="C18" s="30"/>
      <c r="D18" s="30"/>
      <c r="E18" s="36"/>
      <c r="F18" s="30"/>
      <c r="G18" s="30"/>
      <c r="H18" s="30"/>
    </row>
    <row r="19" spans="1:14" ht="12.75">
      <c r="A19" s="90">
        <f t="shared" si="0"/>
        <v>6</v>
      </c>
      <c r="B19" s="81" t="s">
        <v>160</v>
      </c>
      <c r="C19" s="30"/>
      <c r="D19" s="30"/>
      <c r="E19" s="30"/>
      <c r="F19" s="30"/>
      <c r="G19" s="30"/>
      <c r="H19" s="30"/>
    </row>
    <row r="20" spans="1:14" ht="12.75">
      <c r="A20" s="90">
        <f t="shared" si="0"/>
        <v>7</v>
      </c>
      <c r="B20" s="81" t="s">
        <v>67</v>
      </c>
      <c r="C20" s="30"/>
      <c r="D20" s="30"/>
      <c r="E20" s="30"/>
      <c r="F20" s="30"/>
      <c r="G20" s="30"/>
      <c r="H20" s="30"/>
    </row>
    <row r="21" spans="1:14" ht="12.75">
      <c r="A21" s="90">
        <f t="shared" si="0"/>
        <v>8</v>
      </c>
      <c r="B21" s="131" t="s">
        <v>266</v>
      </c>
      <c r="C21" s="30"/>
      <c r="D21" s="30"/>
      <c r="E21" s="30"/>
      <c r="F21" s="30"/>
      <c r="G21" s="30"/>
      <c r="H21" s="30"/>
    </row>
    <row r="22" spans="1:14" ht="12.75">
      <c r="A22" s="90">
        <f t="shared" si="0"/>
        <v>9</v>
      </c>
      <c r="B22" s="81" t="s">
        <v>68</v>
      </c>
      <c r="C22" s="30"/>
      <c r="D22" s="30"/>
      <c r="E22" s="30"/>
      <c r="F22" s="36"/>
      <c r="G22" s="30"/>
      <c r="H22" s="30"/>
    </row>
    <row r="23" spans="1:14" ht="12.75">
      <c r="A23" s="90">
        <f t="shared" si="0"/>
        <v>10</v>
      </c>
      <c r="B23" s="75" t="s">
        <v>159</v>
      </c>
      <c r="C23" s="35">
        <f>SUM(C17:C22)</f>
        <v>0</v>
      </c>
      <c r="D23" s="35">
        <f>SUM(D17:D22)</f>
        <v>0</v>
      </c>
      <c r="E23" s="35">
        <f>SUM(E16:E22)</f>
        <v>0</v>
      </c>
      <c r="F23" s="35">
        <f>SUM(F17:F22)</f>
        <v>0</v>
      </c>
      <c r="G23" s="35">
        <f>SUM(G17:G22)</f>
        <v>0</v>
      </c>
      <c r="H23" s="35">
        <f>SUM(H17:H22)</f>
        <v>0</v>
      </c>
    </row>
    <row r="24" spans="1:14" ht="18">
      <c r="A24" s="88"/>
      <c r="B24" s="79"/>
      <c r="C24" s="79"/>
      <c r="D24" s="79"/>
      <c r="E24" s="79"/>
      <c r="F24" s="79"/>
      <c r="G24" s="89"/>
      <c r="H24" s="80"/>
    </row>
    <row r="25" spans="1:14" ht="17.850000000000001" customHeight="1">
      <c r="A25" s="90" t="s">
        <v>34</v>
      </c>
      <c r="B25" s="90" t="s">
        <v>89</v>
      </c>
      <c r="C25" s="196" t="s">
        <v>88</v>
      </c>
      <c r="D25" s="196"/>
      <c r="E25" s="196"/>
      <c r="F25" s="196"/>
      <c r="G25" s="196"/>
      <c r="H25" s="196"/>
      <c r="I25" t="s">
        <v>143</v>
      </c>
    </row>
    <row r="26" spans="1:14" ht="27.2" customHeight="1">
      <c r="A26" s="90">
        <v>11</v>
      </c>
      <c r="B26" s="91"/>
      <c r="C26" s="183" t="s">
        <v>267</v>
      </c>
      <c r="D26" s="184"/>
      <c r="E26" s="184"/>
      <c r="F26" s="184"/>
      <c r="G26" s="184"/>
      <c r="H26" s="185"/>
      <c r="I26" t="s">
        <v>141</v>
      </c>
      <c r="M26" s="40" t="b">
        <v>0</v>
      </c>
      <c r="N26">
        <f>IF(M26=TRUE,0,1)</f>
        <v>1</v>
      </c>
    </row>
    <row r="27" spans="1:14" ht="18">
      <c r="A27" s="90">
        <f t="shared" ref="A27:A38" si="1">A26+1</f>
        <v>12</v>
      </c>
      <c r="B27" s="91"/>
      <c r="C27" s="183" t="s">
        <v>268</v>
      </c>
      <c r="D27" s="184"/>
      <c r="E27" s="184"/>
      <c r="F27" s="184"/>
      <c r="G27" s="184"/>
      <c r="H27" s="185"/>
      <c r="I27" t="s">
        <v>142</v>
      </c>
      <c r="M27" s="40" t="b">
        <v>0</v>
      </c>
      <c r="N27">
        <f>IF(M27=TRUE,0,1)</f>
        <v>1</v>
      </c>
    </row>
    <row r="28" spans="1:14" ht="17.850000000000001" customHeight="1">
      <c r="A28" s="90">
        <f t="shared" si="1"/>
        <v>13</v>
      </c>
      <c r="B28" s="91"/>
      <c r="C28" s="197" t="s">
        <v>269</v>
      </c>
      <c r="D28" s="198"/>
      <c r="E28" s="198"/>
      <c r="F28" s="198"/>
      <c r="G28" s="198"/>
      <c r="H28" s="198"/>
      <c r="M28" s="40" t="b">
        <v>0</v>
      </c>
      <c r="N28">
        <f>IF(M28=TRUE,0,1)</f>
        <v>1</v>
      </c>
    </row>
    <row r="29" spans="1:14" ht="27" customHeight="1">
      <c r="A29" s="90">
        <f t="shared" si="1"/>
        <v>14</v>
      </c>
      <c r="B29" s="91"/>
      <c r="C29" s="183" t="s">
        <v>270</v>
      </c>
      <c r="D29" s="184"/>
      <c r="E29" s="184"/>
      <c r="F29" s="184"/>
      <c r="G29" s="184"/>
      <c r="H29" s="185"/>
      <c r="M29" s="40" t="b">
        <v>0</v>
      </c>
      <c r="N29">
        <f>IF(M29=TRUE,0,1)</f>
        <v>1</v>
      </c>
    </row>
    <row r="30" spans="1:14" ht="19.5" customHeight="1">
      <c r="A30" s="90">
        <f t="shared" si="1"/>
        <v>15</v>
      </c>
      <c r="B30" s="91"/>
      <c r="C30" s="183" t="s">
        <v>271</v>
      </c>
      <c r="D30" s="184"/>
      <c r="E30" s="184"/>
      <c r="F30" s="184"/>
      <c r="G30" s="184"/>
      <c r="H30" s="185"/>
      <c r="M30" s="40" t="b">
        <v>0</v>
      </c>
      <c r="N30">
        <f>IF(M30=TRUE,0,1)</f>
        <v>1</v>
      </c>
    </row>
    <row r="31" spans="1:14" ht="24" customHeight="1">
      <c r="A31" s="90">
        <f t="shared" si="1"/>
        <v>16</v>
      </c>
      <c r="B31" s="91"/>
      <c r="C31" s="183" t="s">
        <v>272</v>
      </c>
      <c r="D31" s="184"/>
      <c r="E31" s="184"/>
      <c r="F31" s="184"/>
      <c r="G31" s="184"/>
      <c r="H31" s="185"/>
      <c r="M31" s="40" t="b">
        <v>0</v>
      </c>
      <c r="N31">
        <f t="shared" ref="N31:N38" si="2">IF(M31=TRUE,0,1)</f>
        <v>1</v>
      </c>
    </row>
    <row r="32" spans="1:14" ht="18.75" customHeight="1">
      <c r="A32" s="90">
        <f t="shared" si="1"/>
        <v>17</v>
      </c>
      <c r="B32" s="91"/>
      <c r="C32" s="183" t="s">
        <v>273</v>
      </c>
      <c r="D32" s="184"/>
      <c r="E32" s="184"/>
      <c r="F32" s="184"/>
      <c r="G32" s="184"/>
      <c r="H32" s="185"/>
      <c r="M32" s="40" t="b">
        <v>0</v>
      </c>
      <c r="N32">
        <f>IF(M32=TRUE,0,1)</f>
        <v>1</v>
      </c>
    </row>
    <row r="33" spans="1:14" ht="20.25" customHeight="1">
      <c r="A33" s="90">
        <f t="shared" si="1"/>
        <v>18</v>
      </c>
      <c r="B33" s="91"/>
      <c r="C33" s="183" t="s">
        <v>274</v>
      </c>
      <c r="D33" s="184"/>
      <c r="E33" s="184"/>
      <c r="F33" s="184"/>
      <c r="G33" s="184"/>
      <c r="H33" s="185"/>
      <c r="M33" s="40" t="b">
        <v>0</v>
      </c>
      <c r="N33">
        <f t="shared" si="2"/>
        <v>1</v>
      </c>
    </row>
    <row r="34" spans="1:14" ht="24" customHeight="1">
      <c r="A34" s="90">
        <f t="shared" si="1"/>
        <v>19</v>
      </c>
      <c r="B34" s="91"/>
      <c r="C34" s="183" t="s">
        <v>275</v>
      </c>
      <c r="D34" s="184"/>
      <c r="E34" s="184"/>
      <c r="F34" s="184"/>
      <c r="G34" s="184"/>
      <c r="H34" s="185"/>
      <c r="M34" s="40" t="b">
        <v>0</v>
      </c>
      <c r="N34">
        <f t="shared" si="2"/>
        <v>1</v>
      </c>
    </row>
    <row r="35" spans="1:14" ht="18">
      <c r="A35" s="90">
        <f t="shared" si="1"/>
        <v>20</v>
      </c>
      <c r="B35" s="91"/>
      <c r="C35" s="199" t="s">
        <v>276</v>
      </c>
      <c r="D35" s="200"/>
      <c r="E35" s="200"/>
      <c r="F35" s="200"/>
      <c r="G35" s="200"/>
      <c r="H35" s="201"/>
      <c r="M35" s="40" t="b">
        <v>0</v>
      </c>
      <c r="N35">
        <f t="shared" si="2"/>
        <v>1</v>
      </c>
    </row>
    <row r="36" spans="1:14" ht="27.2" customHeight="1">
      <c r="A36" s="90">
        <f t="shared" si="1"/>
        <v>21</v>
      </c>
      <c r="B36" s="91"/>
      <c r="C36" s="183" t="s">
        <v>277</v>
      </c>
      <c r="D36" s="184"/>
      <c r="E36" s="184"/>
      <c r="F36" s="184"/>
      <c r="G36" s="184"/>
      <c r="H36" s="185"/>
      <c r="M36" s="40" t="b">
        <v>0</v>
      </c>
      <c r="N36">
        <f t="shared" si="2"/>
        <v>1</v>
      </c>
    </row>
    <row r="37" spans="1:14" ht="31.5" customHeight="1">
      <c r="A37" s="90">
        <f t="shared" si="1"/>
        <v>22</v>
      </c>
      <c r="B37" s="91"/>
      <c r="C37" s="183" t="s">
        <v>278</v>
      </c>
      <c r="D37" s="184"/>
      <c r="E37" s="184"/>
      <c r="F37" s="184"/>
      <c r="G37" s="184"/>
      <c r="H37" s="185"/>
      <c r="M37" s="40" t="b">
        <v>0</v>
      </c>
      <c r="N37">
        <f t="shared" si="2"/>
        <v>1</v>
      </c>
    </row>
    <row r="38" spans="1:14" ht="29.25" customHeight="1">
      <c r="A38" s="90">
        <f t="shared" si="1"/>
        <v>23</v>
      </c>
      <c r="B38" s="91"/>
      <c r="C38" s="183" t="s">
        <v>279</v>
      </c>
      <c r="D38" s="184"/>
      <c r="E38" s="184"/>
      <c r="F38" s="184"/>
      <c r="G38" s="184"/>
      <c r="H38" s="185"/>
      <c r="M38" s="40" t="b">
        <v>0</v>
      </c>
      <c r="N38">
        <f t="shared" si="2"/>
        <v>1</v>
      </c>
    </row>
    <row r="39" spans="1:14" ht="18">
      <c r="A39" s="92"/>
      <c r="B39" s="93"/>
      <c r="C39" s="93"/>
      <c r="D39" s="93"/>
      <c r="E39" s="93"/>
      <c r="F39" s="93"/>
      <c r="G39" s="72"/>
      <c r="H39" s="94"/>
    </row>
    <row r="40" spans="1:14" ht="12.75">
      <c r="A40" s="193" t="s">
        <v>133</v>
      </c>
      <c r="B40" s="194"/>
      <c r="C40" s="194"/>
      <c r="D40" s="194"/>
      <c r="E40" s="194"/>
      <c r="F40" s="194"/>
      <c r="G40" s="194"/>
      <c r="H40" s="195"/>
    </row>
    <row r="41" spans="1:14" ht="25.5">
      <c r="A41" s="75"/>
      <c r="B41" s="75"/>
      <c r="C41" s="76" t="s">
        <v>84</v>
      </c>
      <c r="D41" s="76" t="s">
        <v>85</v>
      </c>
      <c r="E41" s="76" t="s">
        <v>101</v>
      </c>
      <c r="F41" s="76" t="s">
        <v>86</v>
      </c>
      <c r="G41" s="76" t="s">
        <v>87</v>
      </c>
      <c r="H41" s="76" t="s">
        <v>148</v>
      </c>
      <c r="I41" s="71"/>
    </row>
    <row r="42" spans="1:14" ht="12.75">
      <c r="A42" s="75" t="s">
        <v>34</v>
      </c>
      <c r="B42" s="75" t="s">
        <v>66</v>
      </c>
      <c r="C42" s="76" t="s">
        <v>78</v>
      </c>
      <c r="D42" s="76" t="s">
        <v>80</v>
      </c>
      <c r="E42" s="76" t="s">
        <v>70</v>
      </c>
      <c r="F42" s="76" t="s">
        <v>90</v>
      </c>
      <c r="G42" s="76" t="s">
        <v>81</v>
      </c>
      <c r="H42" s="76" t="s">
        <v>147</v>
      </c>
      <c r="I42" s="71"/>
    </row>
    <row r="43" spans="1:14" ht="12.75">
      <c r="A43" s="90">
        <v>24</v>
      </c>
      <c r="B43" s="81" t="s">
        <v>120</v>
      </c>
      <c r="C43" s="30"/>
      <c r="D43" s="16"/>
      <c r="E43" s="95">
        <f>SUM(D17-E17-G17-H17)</f>
        <v>0</v>
      </c>
      <c r="F43" s="16"/>
      <c r="G43" s="16"/>
      <c r="H43" s="51" t="str">
        <f t="shared" ref="H43:H48" si="3">IF(D43+E43=G43," ","Out of Balance")</f>
        <v xml:space="preserve"> </v>
      </c>
      <c r="I43" s="71">
        <f t="shared" ref="I43:I48" si="4">IF(((D43+E43)=G43),0,1)</f>
        <v>0</v>
      </c>
      <c r="J43" s="96"/>
      <c r="K43" s="96"/>
    </row>
    <row r="44" spans="1:14" ht="12.75">
      <c r="A44" s="90">
        <f t="shared" ref="A44:A49" si="5">A43+1</f>
        <v>25</v>
      </c>
      <c r="B44" s="81" t="s">
        <v>121</v>
      </c>
      <c r="C44" s="30"/>
      <c r="D44" s="16"/>
      <c r="E44" s="95">
        <f t="shared" ref="E44:E48" si="6">SUM(D18-E18-G18-H18)</f>
        <v>0</v>
      </c>
      <c r="F44" s="16"/>
      <c r="G44" s="16"/>
      <c r="H44" s="51" t="str">
        <f t="shared" si="3"/>
        <v xml:space="preserve"> </v>
      </c>
      <c r="I44" s="71">
        <f t="shared" si="4"/>
        <v>0</v>
      </c>
      <c r="J44" s="96"/>
    </row>
    <row r="45" spans="1:14" ht="12.75">
      <c r="A45" s="90">
        <f t="shared" si="5"/>
        <v>26</v>
      </c>
      <c r="B45" s="81" t="s">
        <v>160</v>
      </c>
      <c r="C45" s="30"/>
      <c r="D45" s="16"/>
      <c r="E45" s="95">
        <f t="shared" si="6"/>
        <v>0</v>
      </c>
      <c r="F45" s="16"/>
      <c r="G45" s="16"/>
      <c r="H45" s="51" t="str">
        <f t="shared" si="3"/>
        <v xml:space="preserve"> </v>
      </c>
      <c r="I45" s="71">
        <f t="shared" si="4"/>
        <v>0</v>
      </c>
      <c r="J45" s="96"/>
    </row>
    <row r="46" spans="1:14" ht="12.75">
      <c r="A46" s="90">
        <f t="shared" si="5"/>
        <v>27</v>
      </c>
      <c r="B46" s="81" t="s">
        <v>67</v>
      </c>
      <c r="C46" s="30"/>
      <c r="D46" s="16"/>
      <c r="E46" s="95">
        <f t="shared" si="6"/>
        <v>0</v>
      </c>
      <c r="F46" s="16"/>
      <c r="G46" s="16"/>
      <c r="H46" s="51" t="str">
        <f t="shared" si="3"/>
        <v xml:space="preserve"> </v>
      </c>
      <c r="I46" s="71">
        <f t="shared" si="4"/>
        <v>0</v>
      </c>
      <c r="J46" s="96"/>
    </row>
    <row r="47" spans="1:14" ht="12.75">
      <c r="A47" s="90">
        <f t="shared" si="5"/>
        <v>28</v>
      </c>
      <c r="B47" s="131" t="s">
        <v>266</v>
      </c>
      <c r="C47" s="30"/>
      <c r="D47" s="16"/>
      <c r="E47" s="95">
        <f t="shared" si="6"/>
        <v>0</v>
      </c>
      <c r="F47" s="16"/>
      <c r="G47" s="16"/>
      <c r="H47" s="51" t="str">
        <f t="shared" si="3"/>
        <v xml:space="preserve"> </v>
      </c>
      <c r="I47" s="71">
        <f t="shared" si="4"/>
        <v>0</v>
      </c>
      <c r="J47" s="96"/>
    </row>
    <row r="48" spans="1:14" ht="12.75">
      <c r="A48" s="90">
        <f t="shared" si="5"/>
        <v>29</v>
      </c>
      <c r="B48" s="81" t="s">
        <v>68</v>
      </c>
      <c r="C48" s="30"/>
      <c r="D48" s="16"/>
      <c r="E48" s="95">
        <f t="shared" si="6"/>
        <v>0</v>
      </c>
      <c r="F48" s="16"/>
      <c r="G48" s="16"/>
      <c r="H48" s="51" t="str">
        <f t="shared" si="3"/>
        <v xml:space="preserve"> </v>
      </c>
      <c r="I48" s="71">
        <f t="shared" si="4"/>
        <v>0</v>
      </c>
      <c r="J48" s="96"/>
    </row>
    <row r="49" spans="1:14" ht="12.75">
      <c r="A49" s="90">
        <f t="shared" si="5"/>
        <v>30</v>
      </c>
      <c r="B49" s="75" t="s">
        <v>159</v>
      </c>
      <c r="C49" s="35">
        <f>SUM(C43:C48)</f>
        <v>0</v>
      </c>
      <c r="D49" s="35">
        <f>SUM(D43:D48)</f>
        <v>0</v>
      </c>
      <c r="E49" s="35">
        <f>SUM(E43:E48)</f>
        <v>0</v>
      </c>
      <c r="F49" s="35">
        <f>SUM(F43:F48)</f>
        <v>0</v>
      </c>
      <c r="G49" s="35">
        <f>SUM(G43:G48)</f>
        <v>0</v>
      </c>
      <c r="H49" s="35"/>
      <c r="I49" s="71"/>
    </row>
    <row r="50" spans="1:14">
      <c r="A50" s="88"/>
      <c r="B50" s="97"/>
      <c r="C50" s="98"/>
      <c r="D50" s="98"/>
      <c r="E50" s="98"/>
      <c r="F50" s="98"/>
      <c r="G50" s="98"/>
      <c r="H50" s="99"/>
      <c r="I50" s="71"/>
    </row>
    <row r="51" spans="1:14" ht="12.75">
      <c r="A51" s="90" t="s">
        <v>34</v>
      </c>
      <c r="B51" s="90" t="s">
        <v>89</v>
      </c>
      <c r="C51" s="196" t="s">
        <v>88</v>
      </c>
      <c r="D51" s="196"/>
      <c r="E51" s="196"/>
      <c r="F51" s="196"/>
      <c r="G51" s="196"/>
      <c r="H51" s="196"/>
    </row>
    <row r="52" spans="1:14" ht="27.75" customHeight="1">
      <c r="A52" s="90">
        <v>31</v>
      </c>
      <c r="B52" s="91"/>
      <c r="C52" s="183" t="s">
        <v>280</v>
      </c>
      <c r="D52" s="184"/>
      <c r="E52" s="184"/>
      <c r="F52" s="184"/>
      <c r="G52" s="184"/>
      <c r="H52" s="185"/>
      <c r="M52" s="40" t="b">
        <v>0</v>
      </c>
      <c r="N52">
        <f t="shared" ref="N52:N58" si="7">IF(M52=TRUE,0,1)</f>
        <v>1</v>
      </c>
    </row>
    <row r="53" spans="1:14" ht="18" customHeight="1">
      <c r="A53" s="90">
        <f t="shared" ref="A53:A58" si="8">A52+1</f>
        <v>32</v>
      </c>
      <c r="B53" s="91"/>
      <c r="C53" s="197" t="s">
        <v>281</v>
      </c>
      <c r="D53" s="198"/>
      <c r="E53" s="198"/>
      <c r="F53" s="198"/>
      <c r="G53" s="198"/>
      <c r="H53" s="198"/>
      <c r="M53" s="40" t="b">
        <v>0</v>
      </c>
      <c r="N53">
        <f t="shared" si="7"/>
        <v>1</v>
      </c>
    </row>
    <row r="54" spans="1:14" ht="18" customHeight="1">
      <c r="A54" s="90">
        <f t="shared" si="8"/>
        <v>33</v>
      </c>
      <c r="B54" s="91"/>
      <c r="C54" s="197" t="s">
        <v>282</v>
      </c>
      <c r="D54" s="198"/>
      <c r="E54" s="198"/>
      <c r="F54" s="198"/>
      <c r="G54" s="198"/>
      <c r="H54" s="198"/>
      <c r="M54" s="40" t="b">
        <v>0</v>
      </c>
      <c r="N54">
        <f t="shared" si="7"/>
        <v>1</v>
      </c>
    </row>
    <row r="55" spans="1:14" ht="17.850000000000001" customHeight="1">
      <c r="A55" s="90">
        <f t="shared" si="8"/>
        <v>34</v>
      </c>
      <c r="B55" s="91"/>
      <c r="C55" s="197" t="s">
        <v>140</v>
      </c>
      <c r="D55" s="198"/>
      <c r="E55" s="198"/>
      <c r="F55" s="198"/>
      <c r="G55" s="198"/>
      <c r="H55" s="198"/>
      <c r="M55" s="40" t="b">
        <v>0</v>
      </c>
      <c r="N55">
        <f t="shared" si="7"/>
        <v>1</v>
      </c>
    </row>
    <row r="56" spans="1:14" ht="17.850000000000001" customHeight="1">
      <c r="A56" s="90">
        <f t="shared" si="8"/>
        <v>35</v>
      </c>
      <c r="B56" s="91"/>
      <c r="C56" s="197" t="s">
        <v>150</v>
      </c>
      <c r="D56" s="198"/>
      <c r="E56" s="198"/>
      <c r="F56" s="198"/>
      <c r="G56" s="198"/>
      <c r="H56" s="198"/>
      <c r="M56" s="40" t="b">
        <v>0</v>
      </c>
      <c r="N56">
        <f t="shared" si="7"/>
        <v>1</v>
      </c>
    </row>
    <row r="57" spans="1:14" ht="27.2" customHeight="1">
      <c r="A57" s="90">
        <f t="shared" si="8"/>
        <v>36</v>
      </c>
      <c r="B57" s="91"/>
      <c r="C57" s="183" t="s">
        <v>283</v>
      </c>
      <c r="D57" s="184"/>
      <c r="E57" s="184"/>
      <c r="F57" s="184"/>
      <c r="G57" s="184"/>
      <c r="H57" s="185"/>
      <c r="M57" s="40" t="b">
        <v>0</v>
      </c>
      <c r="N57">
        <f t="shared" si="7"/>
        <v>1</v>
      </c>
    </row>
    <row r="58" spans="1:14" ht="27.2" customHeight="1">
      <c r="A58" s="90">
        <f t="shared" si="8"/>
        <v>37</v>
      </c>
      <c r="B58" s="91"/>
      <c r="C58" s="183" t="s">
        <v>284</v>
      </c>
      <c r="D58" s="184"/>
      <c r="E58" s="184"/>
      <c r="F58" s="184"/>
      <c r="G58" s="184"/>
      <c r="H58" s="185"/>
      <c r="M58" s="40" t="b">
        <v>0</v>
      </c>
      <c r="N58">
        <f t="shared" si="7"/>
        <v>1</v>
      </c>
    </row>
    <row r="60" spans="1:14" ht="16.5" customHeight="1"/>
    <row r="61" spans="1:14" ht="17.850000000000001" customHeight="1"/>
    <row r="62" spans="1:14" ht="17.850000000000001" customHeight="1">
      <c r="A62" s="193" t="s">
        <v>77</v>
      </c>
      <c r="B62" s="194"/>
      <c r="C62" s="194"/>
      <c r="D62" s="194"/>
      <c r="E62" s="194"/>
      <c r="F62" s="194"/>
      <c r="G62" s="194"/>
      <c r="H62" s="195"/>
    </row>
    <row r="63" spans="1:14" ht="48.95" customHeight="1">
      <c r="A63" s="75"/>
      <c r="B63" s="75"/>
      <c r="C63" s="130" t="s">
        <v>285</v>
      </c>
      <c r="D63" s="130" t="s">
        <v>286</v>
      </c>
      <c r="E63" s="76" t="s">
        <v>153</v>
      </c>
      <c r="F63" s="76" t="s">
        <v>146</v>
      </c>
      <c r="G63" s="130" t="s">
        <v>287</v>
      </c>
      <c r="H63" s="76" t="s">
        <v>119</v>
      </c>
    </row>
    <row r="64" spans="1:14" ht="17.850000000000001" customHeight="1">
      <c r="A64" s="75" t="s">
        <v>34</v>
      </c>
      <c r="B64" s="75" t="s">
        <v>66</v>
      </c>
      <c r="C64" s="76" t="s">
        <v>102</v>
      </c>
      <c r="D64" s="76" t="s">
        <v>152</v>
      </c>
      <c r="E64" s="76" t="s">
        <v>104</v>
      </c>
      <c r="F64" s="76" t="s">
        <v>105</v>
      </c>
      <c r="G64" s="76" t="s">
        <v>107</v>
      </c>
      <c r="H64" s="76" t="s">
        <v>108</v>
      </c>
    </row>
    <row r="65" spans="1:14" ht="12.95" customHeight="1">
      <c r="A65" s="90">
        <v>38</v>
      </c>
      <c r="B65" s="81" t="s">
        <v>83</v>
      </c>
      <c r="C65" s="42"/>
      <c r="D65" s="42"/>
      <c r="E65" s="30"/>
      <c r="F65" s="42"/>
      <c r="G65" s="30"/>
      <c r="H65" s="42"/>
      <c r="I65" s="71"/>
    </row>
    <row r="66" spans="1:14" ht="12.95" customHeight="1">
      <c r="A66" s="90">
        <f t="shared" ref="A66:A72" si="9">A65+1</f>
        <v>39</v>
      </c>
      <c r="B66" s="81" t="s">
        <v>120</v>
      </c>
      <c r="C66" s="30"/>
      <c r="D66" s="30"/>
      <c r="E66" s="30"/>
      <c r="F66" s="30"/>
      <c r="G66" s="30"/>
      <c r="H66" s="42">
        <f>SUM(D66-E66-F66-G66)</f>
        <v>0</v>
      </c>
      <c r="I66" s="71"/>
    </row>
    <row r="67" spans="1:14" ht="12.95" customHeight="1">
      <c r="A67" s="90">
        <f t="shared" si="9"/>
        <v>40</v>
      </c>
      <c r="B67" s="81" t="s">
        <v>121</v>
      </c>
      <c r="C67" s="30"/>
      <c r="D67" s="30"/>
      <c r="E67" s="30"/>
      <c r="F67" s="30"/>
      <c r="G67" s="30"/>
      <c r="H67" s="42">
        <f>SUM(D67-E67-F67-G67)</f>
        <v>0</v>
      </c>
      <c r="I67" s="71"/>
    </row>
    <row r="68" spans="1:14" ht="12.95" customHeight="1">
      <c r="A68" s="90">
        <f t="shared" si="9"/>
        <v>41</v>
      </c>
      <c r="B68" s="81" t="s">
        <v>160</v>
      </c>
      <c r="C68" s="30"/>
      <c r="D68" s="30"/>
      <c r="E68" s="30"/>
      <c r="F68" s="30"/>
      <c r="G68" s="30"/>
      <c r="H68" s="42">
        <f t="shared" ref="H68:H71" si="10">SUM(D68-E68-F68-G68)</f>
        <v>0</v>
      </c>
      <c r="I68" s="71"/>
    </row>
    <row r="69" spans="1:14" ht="12.95" customHeight="1">
      <c r="A69" s="90">
        <f t="shared" si="9"/>
        <v>42</v>
      </c>
      <c r="B69" s="81" t="s">
        <v>67</v>
      </c>
      <c r="C69" s="30"/>
      <c r="D69" s="30"/>
      <c r="E69" s="30"/>
      <c r="F69" s="30"/>
      <c r="G69" s="30"/>
      <c r="H69" s="42">
        <f t="shared" si="10"/>
        <v>0</v>
      </c>
      <c r="I69" s="71"/>
    </row>
    <row r="70" spans="1:14" ht="12.75">
      <c r="A70" s="90">
        <f t="shared" si="9"/>
        <v>43</v>
      </c>
      <c r="B70" s="131" t="s">
        <v>266</v>
      </c>
      <c r="C70" s="30"/>
      <c r="D70" s="30"/>
      <c r="E70" s="30"/>
      <c r="F70" s="30"/>
      <c r="G70" s="30"/>
      <c r="H70" s="42">
        <f t="shared" si="10"/>
        <v>0</v>
      </c>
      <c r="I70" s="71"/>
    </row>
    <row r="71" spans="1:14" ht="12.95" customHeight="1">
      <c r="A71" s="90">
        <f t="shared" si="9"/>
        <v>44</v>
      </c>
      <c r="B71" s="81" t="s">
        <v>68</v>
      </c>
      <c r="C71" s="30"/>
      <c r="D71" s="30"/>
      <c r="E71" s="30"/>
      <c r="F71" s="30"/>
      <c r="G71" s="30"/>
      <c r="H71" s="42">
        <f t="shared" si="10"/>
        <v>0</v>
      </c>
      <c r="I71" s="71"/>
    </row>
    <row r="72" spans="1:14" ht="12.95" customHeight="1">
      <c r="A72" s="90">
        <f t="shared" si="9"/>
        <v>45</v>
      </c>
      <c r="B72" s="75" t="s">
        <v>159</v>
      </c>
      <c r="C72" s="35">
        <f>SUM(C66:C71)</f>
        <v>0</v>
      </c>
      <c r="D72" s="35">
        <f>SUM(D66:D71)</f>
        <v>0</v>
      </c>
      <c r="E72" s="35">
        <f>SUM(E65:E71)</f>
        <v>0</v>
      </c>
      <c r="F72" s="35">
        <f>SUM(F66:F71)</f>
        <v>0</v>
      </c>
      <c r="G72" s="35">
        <f>SUM(G65:G71)</f>
        <v>0</v>
      </c>
      <c r="H72" s="35">
        <f>SUM(H66:H71)</f>
        <v>0</v>
      </c>
      <c r="I72" s="71"/>
    </row>
    <row r="73" spans="1:14" ht="17.850000000000001" customHeight="1">
      <c r="A73" s="88"/>
      <c r="B73" s="79"/>
      <c r="C73" s="79"/>
      <c r="D73" s="79"/>
      <c r="E73" s="79"/>
      <c r="F73" s="79"/>
      <c r="G73" s="89"/>
      <c r="H73" s="80"/>
    </row>
    <row r="74" spans="1:14" ht="17.850000000000001" customHeight="1">
      <c r="A74" s="90" t="s">
        <v>34</v>
      </c>
      <c r="B74" s="90" t="s">
        <v>89</v>
      </c>
      <c r="C74" s="196" t="s">
        <v>88</v>
      </c>
      <c r="D74" s="196"/>
      <c r="E74" s="196"/>
      <c r="F74" s="196"/>
      <c r="G74" s="196"/>
      <c r="H74" s="196"/>
    </row>
    <row r="75" spans="1:14" ht="30" customHeight="1">
      <c r="A75" s="90">
        <v>46</v>
      </c>
      <c r="B75" s="91"/>
      <c r="C75" s="183" t="s">
        <v>288</v>
      </c>
      <c r="D75" s="184"/>
      <c r="E75" s="184"/>
      <c r="F75" s="184"/>
      <c r="G75" s="184"/>
      <c r="H75" s="185"/>
      <c r="M75" s="40" t="b">
        <v>0</v>
      </c>
      <c r="N75">
        <f>IF(M75=TRUE,0,1)</f>
        <v>1</v>
      </c>
    </row>
    <row r="76" spans="1:14" ht="27.2" customHeight="1">
      <c r="A76" s="90">
        <f>A75+1</f>
        <v>47</v>
      </c>
      <c r="B76" s="91"/>
      <c r="C76" s="197" t="s">
        <v>289</v>
      </c>
      <c r="D76" s="198"/>
      <c r="E76" s="198"/>
      <c r="F76" s="198"/>
      <c r="G76" s="198"/>
      <c r="H76" s="198"/>
      <c r="M76" s="40" t="b">
        <v>0</v>
      </c>
      <c r="N76">
        <f>IF(M76=TRUE,0,1)</f>
        <v>1</v>
      </c>
    </row>
    <row r="77" spans="1:14" ht="39.75" customHeight="1">
      <c r="A77" s="90">
        <f>A76+1</f>
        <v>48</v>
      </c>
      <c r="B77" s="91"/>
      <c r="C77" s="197" t="s">
        <v>290</v>
      </c>
      <c r="D77" s="198"/>
      <c r="E77" s="198"/>
      <c r="F77" s="198"/>
      <c r="G77" s="198"/>
      <c r="H77" s="198"/>
      <c r="M77" s="40" t="b">
        <v>0</v>
      </c>
      <c r="N77">
        <f>IF(M77=TRUE,0,1)</f>
        <v>1</v>
      </c>
    </row>
    <row r="78" spans="1:14" ht="18.75" customHeight="1">
      <c r="A78" s="90">
        <f>A77+1</f>
        <v>49</v>
      </c>
      <c r="B78" s="91"/>
      <c r="C78" s="197" t="s">
        <v>291</v>
      </c>
      <c r="D78" s="198"/>
      <c r="E78" s="198"/>
      <c r="F78" s="198"/>
      <c r="G78" s="198"/>
      <c r="H78" s="198"/>
      <c r="M78" s="40" t="b">
        <v>0</v>
      </c>
      <c r="N78">
        <f>IF(M78=TRUE,0,1)</f>
        <v>1</v>
      </c>
    </row>
    <row r="79" spans="1:14" ht="25.5" customHeight="1"/>
    <row r="80" spans="1:14" ht="17.850000000000001" customHeight="1">
      <c r="A80" s="186" t="s">
        <v>1</v>
      </c>
      <c r="B80" s="187"/>
      <c r="C80" s="187"/>
      <c r="D80" s="187"/>
      <c r="E80" s="187"/>
      <c r="F80" s="187"/>
      <c r="G80" s="187"/>
      <c r="H80" s="188"/>
    </row>
    <row r="81" spans="1:14" ht="25.35" customHeight="1">
      <c r="A81" s="75"/>
      <c r="B81" s="75"/>
      <c r="C81" s="76" t="s">
        <v>84</v>
      </c>
      <c r="D81" s="76" t="s">
        <v>85</v>
      </c>
      <c r="E81" s="76" t="s">
        <v>86</v>
      </c>
      <c r="F81" s="76" t="s">
        <v>87</v>
      </c>
      <c r="G81" s="76" t="s">
        <v>145</v>
      </c>
      <c r="H81" s="101" t="s">
        <v>148</v>
      </c>
    </row>
    <row r="82" spans="1:14" ht="17.850000000000001" customHeight="1">
      <c r="A82" s="75" t="s">
        <v>34</v>
      </c>
      <c r="B82" s="75" t="s">
        <v>66</v>
      </c>
      <c r="C82" s="76" t="s">
        <v>109</v>
      </c>
      <c r="D82" s="76" t="s">
        <v>111</v>
      </c>
      <c r="E82" s="76" t="s">
        <v>112</v>
      </c>
      <c r="F82" s="76" t="s">
        <v>113</v>
      </c>
      <c r="G82" s="102" t="s">
        <v>114</v>
      </c>
      <c r="H82" s="76" t="s">
        <v>115</v>
      </c>
    </row>
    <row r="83" spans="1:14" ht="12.95" customHeight="1">
      <c r="A83" s="90">
        <v>50</v>
      </c>
      <c r="B83" s="81" t="s">
        <v>120</v>
      </c>
      <c r="C83" s="30"/>
      <c r="D83" s="16"/>
      <c r="E83" s="41"/>
      <c r="F83" s="41"/>
      <c r="G83" s="103"/>
      <c r="H83" s="104" t="str">
        <f t="shared" ref="H83:H88" si="11">IF(D83+H66=F83," ","Out of Balance")</f>
        <v xml:space="preserve"> </v>
      </c>
      <c r="I83">
        <f t="shared" ref="I83:I88" si="12">IF((D83+H66)=F83,0,1)</f>
        <v>0</v>
      </c>
    </row>
    <row r="84" spans="1:14" ht="12.95" customHeight="1">
      <c r="A84" s="90">
        <f t="shared" ref="A84:A89" si="13">A83+1</f>
        <v>51</v>
      </c>
      <c r="B84" s="81" t="s">
        <v>121</v>
      </c>
      <c r="C84" s="36"/>
      <c r="D84" s="16"/>
      <c r="E84" s="41"/>
      <c r="F84" s="41"/>
      <c r="G84" s="103"/>
      <c r="H84" s="104" t="str">
        <f>IF(D84+H67=F84," ","Out of Balance")</f>
        <v xml:space="preserve"> </v>
      </c>
      <c r="I84">
        <f t="shared" si="12"/>
        <v>0</v>
      </c>
    </row>
    <row r="85" spans="1:14" ht="12.95" customHeight="1">
      <c r="A85" s="90">
        <f t="shared" si="13"/>
        <v>52</v>
      </c>
      <c r="B85" s="81" t="s">
        <v>160</v>
      </c>
      <c r="C85" s="30"/>
      <c r="D85" s="16"/>
      <c r="E85" s="41"/>
      <c r="F85" s="41"/>
      <c r="G85" s="103"/>
      <c r="H85" s="104" t="str">
        <f t="shared" si="11"/>
        <v xml:space="preserve"> </v>
      </c>
      <c r="I85">
        <f t="shared" si="12"/>
        <v>0</v>
      </c>
    </row>
    <row r="86" spans="1:14" ht="12.95" customHeight="1">
      <c r="A86" s="90">
        <f t="shared" si="13"/>
        <v>53</v>
      </c>
      <c r="B86" s="81" t="s">
        <v>67</v>
      </c>
      <c r="C86" s="30"/>
      <c r="D86" s="16"/>
      <c r="E86" s="41"/>
      <c r="F86" s="41"/>
      <c r="G86" s="103"/>
      <c r="H86" s="104" t="str">
        <f t="shared" si="11"/>
        <v xml:space="preserve"> </v>
      </c>
      <c r="I86">
        <f t="shared" si="12"/>
        <v>0</v>
      </c>
    </row>
    <row r="87" spans="1:14" ht="12.75">
      <c r="A87" s="90">
        <f t="shared" si="13"/>
        <v>54</v>
      </c>
      <c r="B87" s="131" t="s">
        <v>266</v>
      </c>
      <c r="C87" s="30"/>
      <c r="D87" s="16"/>
      <c r="E87" s="41"/>
      <c r="F87" s="41"/>
      <c r="G87" s="103"/>
      <c r="H87" s="104" t="str">
        <f t="shared" si="11"/>
        <v xml:space="preserve"> </v>
      </c>
      <c r="I87">
        <f t="shared" si="12"/>
        <v>0</v>
      </c>
    </row>
    <row r="88" spans="1:14" ht="12.95" customHeight="1">
      <c r="A88" s="90">
        <f t="shared" si="13"/>
        <v>55</v>
      </c>
      <c r="B88" s="81" t="s">
        <v>68</v>
      </c>
      <c r="C88" s="30"/>
      <c r="D88" s="16"/>
      <c r="E88" s="41"/>
      <c r="F88" s="41"/>
      <c r="G88" s="103"/>
      <c r="H88" s="104" t="str">
        <f t="shared" si="11"/>
        <v xml:space="preserve"> </v>
      </c>
      <c r="I88">
        <f t="shared" si="12"/>
        <v>0</v>
      </c>
    </row>
    <row r="89" spans="1:14" ht="12.95" customHeight="1">
      <c r="A89" s="90">
        <f t="shared" si="13"/>
        <v>56</v>
      </c>
      <c r="B89" s="75" t="s">
        <v>159</v>
      </c>
      <c r="C89" s="35">
        <f>SUM(C83:C88)</f>
        <v>0</v>
      </c>
      <c r="D89" s="35">
        <f>SUM(D83:D88)</f>
        <v>0</v>
      </c>
      <c r="E89" s="35">
        <f>SUM(E83:E88)</f>
        <v>0</v>
      </c>
      <c r="F89" s="35">
        <f>SUM(F83:F88)</f>
        <v>0</v>
      </c>
      <c r="G89" s="43"/>
      <c r="H89" s="99"/>
    </row>
    <row r="90" spans="1:14" ht="17.850000000000001" customHeight="1">
      <c r="A90" s="88"/>
      <c r="B90" s="97"/>
      <c r="C90" s="98"/>
      <c r="D90" s="98"/>
      <c r="E90" s="98"/>
      <c r="F90" s="98"/>
      <c r="G90" s="98"/>
      <c r="H90" s="99"/>
    </row>
    <row r="91" spans="1:14" ht="17.850000000000001" customHeight="1">
      <c r="A91" s="90" t="s">
        <v>34</v>
      </c>
      <c r="B91" s="90" t="s">
        <v>89</v>
      </c>
      <c r="C91" s="196" t="s">
        <v>88</v>
      </c>
      <c r="D91" s="196"/>
      <c r="E91" s="196"/>
      <c r="F91" s="196"/>
      <c r="G91" s="196"/>
      <c r="H91" s="196"/>
    </row>
    <row r="92" spans="1:14" ht="27.2" customHeight="1">
      <c r="A92" s="90">
        <v>57</v>
      </c>
      <c r="B92" s="91"/>
      <c r="C92" s="183" t="s">
        <v>292</v>
      </c>
      <c r="D92" s="184"/>
      <c r="E92" s="184"/>
      <c r="F92" s="184"/>
      <c r="G92" s="184"/>
      <c r="H92" s="185"/>
      <c r="M92" s="40" t="b">
        <v>0</v>
      </c>
      <c r="N92">
        <f>IF(AND($F$89&gt;0,M92=FALSE),1,0)</f>
        <v>0</v>
      </c>
    </row>
    <row r="93" spans="1:14">
      <c r="A93" s="92"/>
      <c r="B93" s="105"/>
      <c r="C93" s="15"/>
      <c r="D93" s="15"/>
      <c r="E93" s="15"/>
      <c r="F93" s="15"/>
      <c r="G93" s="15"/>
      <c r="H93" s="94"/>
    </row>
    <row r="94" spans="1:14" ht="12.75">
      <c r="A94" s="186" t="s">
        <v>134</v>
      </c>
      <c r="B94" s="187"/>
      <c r="C94" s="187"/>
      <c r="D94" s="187"/>
      <c r="E94" s="187"/>
      <c r="F94" s="187"/>
      <c r="G94" s="187"/>
      <c r="H94" s="188"/>
    </row>
    <row r="95" spans="1:14" ht="25.5">
      <c r="A95" s="88"/>
      <c r="B95" s="90" t="s">
        <v>97</v>
      </c>
      <c r="C95" s="106" t="s">
        <v>100</v>
      </c>
      <c r="D95" s="190" t="s">
        <v>106</v>
      </c>
      <c r="E95" s="191"/>
      <c r="F95" s="190" t="s">
        <v>161</v>
      </c>
      <c r="G95" s="192"/>
      <c r="H95" s="191"/>
    </row>
    <row r="96" spans="1:14" ht="12.75">
      <c r="A96" s="90" t="s">
        <v>34</v>
      </c>
      <c r="B96" s="90" t="s">
        <v>116</v>
      </c>
      <c r="C96" s="90" t="s">
        <v>117</v>
      </c>
      <c r="D96" s="190" t="s">
        <v>118</v>
      </c>
      <c r="E96" s="191"/>
      <c r="F96" s="192" t="s">
        <v>149</v>
      </c>
      <c r="G96" s="192"/>
      <c r="H96" s="191"/>
    </row>
    <row r="97" spans="1:14" ht="50.1" customHeight="1">
      <c r="A97" s="90">
        <v>58</v>
      </c>
      <c r="B97" s="81" t="s">
        <v>98</v>
      </c>
      <c r="C97" s="37" t="str">
        <f>IF((D23)&gt;0,SUM((E23+G23+H23-E16)/(D23))," ")</f>
        <v xml:space="preserve"> </v>
      </c>
      <c r="D97" s="183" t="s">
        <v>293</v>
      </c>
      <c r="E97" s="182"/>
      <c r="F97" s="183" t="s">
        <v>294</v>
      </c>
      <c r="G97" s="184"/>
      <c r="H97" s="185"/>
      <c r="M97" s="40" t="s">
        <v>110</v>
      </c>
      <c r="N97">
        <f>SUM(N23:N96)</f>
        <v>24</v>
      </c>
    </row>
    <row r="98" spans="1:14" ht="44.25" customHeight="1">
      <c r="A98" s="90">
        <f>A97+1</f>
        <v>59</v>
      </c>
      <c r="B98" s="81" t="s">
        <v>103</v>
      </c>
      <c r="C98" s="37" t="str">
        <f>IF((D23-G23-H23)&gt;0,SUM((E23-E16)/(D23-G23-H23))," ")</f>
        <v xml:space="preserve"> </v>
      </c>
      <c r="D98" s="181" t="s">
        <v>295</v>
      </c>
      <c r="E98" s="182"/>
      <c r="F98" s="183" t="s">
        <v>296</v>
      </c>
      <c r="G98" s="184"/>
      <c r="H98" s="185"/>
    </row>
    <row r="99" spans="1:14">
      <c r="A99" s="92"/>
      <c r="B99" s="105"/>
      <c r="C99" s="15"/>
      <c r="D99" s="15"/>
      <c r="E99" s="15"/>
      <c r="F99" s="15"/>
      <c r="G99" s="15"/>
      <c r="H99" s="94"/>
    </row>
    <row r="100" spans="1:14" ht="12.75">
      <c r="A100" s="186" t="s">
        <v>151</v>
      </c>
      <c r="B100" s="187"/>
      <c r="C100" s="187"/>
      <c r="D100" s="187"/>
      <c r="E100" s="187"/>
      <c r="F100" s="187"/>
      <c r="G100" s="187"/>
      <c r="H100" s="188"/>
    </row>
    <row r="101" spans="1:14" ht="12.75">
      <c r="A101" s="90">
        <v>60</v>
      </c>
      <c r="B101" s="107" t="str">
        <f>IF(SUM(I43:I49)&gt;0,"Error: Value of cases at end of period does not balance to value at beginning of period, plus transactions that occurred during the period"," ")</f>
        <v xml:space="preserve"> </v>
      </c>
      <c r="C101" s="108"/>
      <c r="D101" s="108"/>
      <c r="E101" s="108"/>
      <c r="F101" s="108"/>
      <c r="G101" s="108"/>
      <c r="H101" s="109"/>
    </row>
    <row r="102" spans="1:14" ht="12.75">
      <c r="A102" s="90">
        <f>A101+1</f>
        <v>61</v>
      </c>
      <c r="B102" s="110" t="str">
        <f>IF(AND(G49&gt;0,N97&gt;0),"WARNING: One or more Quality Checkist criteria have not been validated (checked)"," ")</f>
        <v xml:space="preserve"> </v>
      </c>
      <c r="C102" s="111"/>
      <c r="D102" s="111"/>
      <c r="E102" s="111"/>
      <c r="F102" s="111"/>
      <c r="G102" s="111"/>
      <c r="H102" s="112"/>
    </row>
    <row r="104" spans="1:14" ht="12.75">
      <c r="B104" s="113" t="s">
        <v>74</v>
      </c>
      <c r="C104" s="114"/>
      <c r="D104" s="115"/>
      <c r="E104" s="115"/>
      <c r="F104" s="115"/>
      <c r="G104" s="115"/>
    </row>
    <row r="105" spans="1:14" ht="12.75">
      <c r="B105" s="116"/>
      <c r="C105" s="114"/>
      <c r="D105" s="117"/>
      <c r="E105" s="114"/>
      <c r="F105" s="114"/>
      <c r="G105" s="114"/>
    </row>
    <row r="106" spans="1:14" ht="12.75">
      <c r="B106" s="118"/>
      <c r="C106" s="119"/>
      <c r="D106" s="119"/>
      <c r="E106" s="119"/>
      <c r="F106" s="119"/>
      <c r="G106" s="119"/>
    </row>
    <row r="107" spans="1:14" ht="13.5" thickBot="1">
      <c r="B107" s="120"/>
      <c r="C107" s="120"/>
      <c r="D107" s="121"/>
      <c r="E107" s="120"/>
      <c r="F107" s="120"/>
      <c r="G107" s="120"/>
    </row>
    <row r="108" spans="1:14" ht="12.75">
      <c r="B108" s="122" t="s">
        <v>28</v>
      </c>
      <c r="C108" s="123"/>
      <c r="D108" s="119"/>
      <c r="E108" s="122" t="s">
        <v>35</v>
      </c>
      <c r="F108" s="124"/>
      <c r="G108" s="124"/>
    </row>
    <row r="109" spans="1:14" ht="12.75">
      <c r="B109" s="122"/>
      <c r="C109" s="123"/>
      <c r="D109" s="124"/>
      <c r="E109" s="123"/>
      <c r="F109" s="124"/>
      <c r="G109" s="124"/>
    </row>
    <row r="110" spans="1:14" ht="13.5" thickBot="1">
      <c r="B110" s="125"/>
      <c r="C110" s="125"/>
      <c r="D110" s="124"/>
      <c r="E110" s="120"/>
      <c r="F110" s="120"/>
      <c r="G110" s="120"/>
    </row>
    <row r="111" spans="1:14" ht="12.75">
      <c r="B111" s="122" t="s">
        <v>154</v>
      </c>
      <c r="C111" s="123"/>
      <c r="D111" s="123"/>
      <c r="E111" s="122" t="s">
        <v>39</v>
      </c>
      <c r="F111" s="124"/>
      <c r="G111" s="124"/>
    </row>
    <row r="112" spans="1:14" ht="12.75">
      <c r="B112" s="122"/>
      <c r="C112" s="123"/>
      <c r="D112" s="123"/>
      <c r="E112" s="123"/>
      <c r="F112" s="124"/>
      <c r="G112" s="123"/>
    </row>
    <row r="113" spans="2:7" ht="12.75">
      <c r="B113" s="124"/>
      <c r="C113" s="124"/>
      <c r="D113" s="128"/>
      <c r="E113" s="124"/>
      <c r="F113" s="123"/>
      <c r="G113" s="124"/>
    </row>
    <row r="114" spans="2:7" ht="12.75">
      <c r="B114" s="126" t="s">
        <v>75</v>
      </c>
      <c r="C114" s="124"/>
      <c r="D114" s="128"/>
      <c r="E114" s="124"/>
      <c r="F114" s="123"/>
      <c r="G114" s="124"/>
    </row>
    <row r="115" spans="2:7" ht="12.75">
      <c r="B115" s="122"/>
      <c r="C115" s="123"/>
      <c r="D115" s="124"/>
      <c r="E115" s="123"/>
      <c r="F115" s="123"/>
      <c r="G115" s="124"/>
    </row>
    <row r="116" spans="2:7" ht="12.75">
      <c r="B116" s="121"/>
      <c r="C116" s="121"/>
      <c r="D116" s="124"/>
      <c r="E116" s="121"/>
      <c r="F116" s="121"/>
      <c r="G116" s="121"/>
    </row>
    <row r="117" spans="2:7" ht="12.75">
      <c r="B117" s="118"/>
      <c r="C117" s="119"/>
      <c r="D117" s="123"/>
      <c r="E117" s="119"/>
      <c r="F117" s="119"/>
      <c r="G117" s="119"/>
    </row>
    <row r="118" spans="2:7" ht="13.5" thickBot="1">
      <c r="B118" s="120"/>
      <c r="C118" s="120"/>
      <c r="D118" s="121"/>
      <c r="E118" s="120"/>
      <c r="F118" s="120"/>
      <c r="G118" s="120"/>
    </row>
    <row r="119" spans="2:7" ht="12.75">
      <c r="B119" s="122" t="s">
        <v>28</v>
      </c>
      <c r="C119" s="123"/>
      <c r="D119" s="119"/>
      <c r="E119" s="122" t="s">
        <v>35</v>
      </c>
      <c r="F119" s="124"/>
      <c r="G119" s="124"/>
    </row>
    <row r="120" spans="2:7" ht="12.75">
      <c r="B120" s="122"/>
      <c r="C120" s="123"/>
      <c r="D120" s="127"/>
      <c r="E120" s="123"/>
      <c r="F120" s="124"/>
      <c r="G120" s="124"/>
    </row>
    <row r="121" spans="2:7" ht="13.5" thickBot="1">
      <c r="B121" s="125"/>
      <c r="C121" s="125"/>
      <c r="D121" s="123"/>
      <c r="E121" s="120"/>
      <c r="F121" s="120"/>
      <c r="G121" s="120"/>
    </row>
    <row r="122" spans="2:7" ht="12.75">
      <c r="B122" s="189" t="s">
        <v>154</v>
      </c>
      <c r="C122" s="189"/>
      <c r="D122" s="123"/>
      <c r="E122" s="122" t="s">
        <v>40</v>
      </c>
      <c r="F122" s="124"/>
      <c r="G122" s="124"/>
    </row>
  </sheetData>
  <sheetProtection password="F3FF" sheet="1" objects="1" scenarios="1" selectLockedCells="1"/>
  <mergeCells count="46">
    <mergeCell ref="A4:P4"/>
    <mergeCell ref="C33:H33"/>
    <mergeCell ref="A7:E7"/>
    <mergeCell ref="A13:H13"/>
    <mergeCell ref="C25:H25"/>
    <mergeCell ref="C26:H26"/>
    <mergeCell ref="C27:H27"/>
    <mergeCell ref="C28:H28"/>
    <mergeCell ref="C29:H29"/>
    <mergeCell ref="C30:H30"/>
    <mergeCell ref="C31:H31"/>
    <mergeCell ref="C32:H32"/>
    <mergeCell ref="C56:H56"/>
    <mergeCell ref="C34:H34"/>
    <mergeCell ref="C35:H35"/>
    <mergeCell ref="C36:H36"/>
    <mergeCell ref="C37:H37"/>
    <mergeCell ref="C38:H38"/>
    <mergeCell ref="A40:H40"/>
    <mergeCell ref="C51:H51"/>
    <mergeCell ref="C52:H52"/>
    <mergeCell ref="C53:H53"/>
    <mergeCell ref="C54:H54"/>
    <mergeCell ref="C55:H55"/>
    <mergeCell ref="A94:H94"/>
    <mergeCell ref="C57:H57"/>
    <mergeCell ref="C58:H58"/>
    <mergeCell ref="A62:H62"/>
    <mergeCell ref="C74:H74"/>
    <mergeCell ref="C75:H75"/>
    <mergeCell ref="C76:H76"/>
    <mergeCell ref="C77:H77"/>
    <mergeCell ref="C78:H78"/>
    <mergeCell ref="A80:H80"/>
    <mergeCell ref="C91:H91"/>
    <mergeCell ref="C92:H92"/>
    <mergeCell ref="D98:E98"/>
    <mergeCell ref="F98:H98"/>
    <mergeCell ref="A100:H100"/>
    <mergeCell ref="B122:C122"/>
    <mergeCell ref="D95:E95"/>
    <mergeCell ref="F95:H95"/>
    <mergeCell ref="D96:E96"/>
    <mergeCell ref="F96:H96"/>
    <mergeCell ref="D97:E97"/>
    <mergeCell ref="F97:H97"/>
  </mergeCells>
  <printOptions horizontalCentered="1"/>
  <pageMargins left="0.41" right="0.53" top="0.54" bottom="0.37" header="0.25" footer="0.25"/>
  <pageSetup scale="67" firstPageNumber="9" fitToHeight="2" orientation="portrait" useFirstPageNumber="1" r:id="rId1"/>
  <headerFooter alignWithMargins="0">
    <oddHeader xml:space="preserve">&amp;L&amp;"Arial,Bold"&amp;12Statewide Collection Services for
Court-Ordered and Other Debt&amp;C&amp;"Arial,Bold"&amp;12 Appendix D - Collections Reporting Template
Annual Financial Report&amp;R&amp;"Arial,Bold"&amp;12Request for Proposal No. ECU-2013-01&amp;10
</oddHeader>
    <oddFooter>&amp;L[Rev. June 22, 2012]</oddFooter>
  </headerFooter>
  <rowBreaks count="1" manualBreakCount="1">
    <brk id="59" max="7" man="1"/>
  </rowBreaks>
  <ignoredErrors>
    <ignoredError sqref="E23 E72:F72 G72" formula="1"/>
  </ignoredErrors>
  <legacyDrawing r:id="rId2"/>
</worksheet>
</file>

<file path=xl/worksheets/sheet7.xml><?xml version="1.0" encoding="utf-8"?>
<worksheet xmlns="http://schemas.openxmlformats.org/spreadsheetml/2006/main" xmlns:r="http://schemas.openxmlformats.org/officeDocument/2006/relationships">
  <sheetPr codeName="Sheet8"/>
  <dimension ref="A1:M406"/>
  <sheetViews>
    <sheetView zoomScale="75" workbookViewId="0">
      <selection activeCell="K26" sqref="K26"/>
    </sheetView>
  </sheetViews>
  <sheetFormatPr defaultRowHeight="12.75"/>
  <cols>
    <col min="1" max="1" width="14.42578125" bestFit="1" customWidth="1"/>
    <col min="2" max="2" width="36.5703125" customWidth="1"/>
    <col min="7" max="7" width="28" customWidth="1"/>
    <col min="8" max="8" width="17.7109375" bestFit="1" customWidth="1"/>
    <col min="12" max="12" width="21.140625" customWidth="1"/>
    <col min="13" max="13" width="27.85546875" customWidth="1"/>
  </cols>
  <sheetData>
    <row r="1" spans="1:13">
      <c r="A1" s="7" t="s">
        <v>65</v>
      </c>
      <c r="B1" s="8" t="s">
        <v>330</v>
      </c>
      <c r="E1" t="s">
        <v>27</v>
      </c>
      <c r="G1" s="33"/>
      <c r="H1" t="s">
        <v>71</v>
      </c>
      <c r="I1">
        <v>1</v>
      </c>
      <c r="L1" t="s">
        <v>333</v>
      </c>
      <c r="M1" t="s">
        <v>334</v>
      </c>
    </row>
    <row r="2" spans="1:13">
      <c r="A2" s="7" t="s">
        <v>163</v>
      </c>
      <c r="B2" s="9" t="s">
        <v>22</v>
      </c>
      <c r="D2" s="12">
        <v>1</v>
      </c>
      <c r="E2" s="12" t="s">
        <v>221</v>
      </c>
      <c r="G2" s="33"/>
      <c r="H2" t="s">
        <v>72</v>
      </c>
      <c r="I2">
        <v>2</v>
      </c>
      <c r="L2" t="s">
        <v>124</v>
      </c>
      <c r="M2" t="s">
        <v>124</v>
      </c>
    </row>
    <row r="3" spans="1:13">
      <c r="A3" s="7" t="s">
        <v>164</v>
      </c>
      <c r="B3" s="8" t="s">
        <v>223</v>
      </c>
      <c r="D3" s="12">
        <v>2</v>
      </c>
      <c r="E3" s="12" t="s">
        <v>222</v>
      </c>
      <c r="G3" s="33"/>
      <c r="L3" t="s">
        <v>123</v>
      </c>
      <c r="M3" t="s">
        <v>123</v>
      </c>
    </row>
    <row r="4" spans="1:13">
      <c r="A4" s="7" t="s">
        <v>165</v>
      </c>
      <c r="B4" s="8" t="s">
        <v>224</v>
      </c>
      <c r="G4" s="33"/>
      <c r="L4" t="s">
        <v>160</v>
      </c>
      <c r="M4" t="s">
        <v>160</v>
      </c>
    </row>
    <row r="5" spans="1:13">
      <c r="A5" s="7" t="s">
        <v>166</v>
      </c>
      <c r="B5" s="8" t="s">
        <v>225</v>
      </c>
      <c r="G5" s="33"/>
      <c r="L5" t="s">
        <v>331</v>
      </c>
      <c r="M5" t="s">
        <v>331</v>
      </c>
    </row>
    <row r="6" spans="1:13">
      <c r="A6" s="7" t="s">
        <v>167</v>
      </c>
      <c r="B6" s="8" t="s">
        <v>226</v>
      </c>
      <c r="G6" s="33"/>
      <c r="L6" t="s">
        <v>332</v>
      </c>
      <c r="M6" t="s">
        <v>332</v>
      </c>
    </row>
    <row r="7" spans="1:13">
      <c r="A7" s="7" t="s">
        <v>168</v>
      </c>
      <c r="B7" s="8" t="s">
        <v>227</v>
      </c>
      <c r="L7" s="71" t="s">
        <v>132</v>
      </c>
      <c r="M7" s="71"/>
    </row>
    <row r="8" spans="1:13">
      <c r="A8" s="7" t="s">
        <v>169</v>
      </c>
      <c r="B8" s="8" t="s">
        <v>228</v>
      </c>
    </row>
    <row r="9" spans="1:13">
      <c r="A9" s="7" t="s">
        <v>170</v>
      </c>
      <c r="B9" s="8" t="s">
        <v>229</v>
      </c>
    </row>
    <row r="10" spans="1:13">
      <c r="A10" s="7" t="s">
        <v>171</v>
      </c>
      <c r="B10" s="8" t="s">
        <v>230</v>
      </c>
    </row>
    <row r="11" spans="1:13">
      <c r="A11" s="7" t="s">
        <v>172</v>
      </c>
      <c r="B11" s="8" t="s">
        <v>231</v>
      </c>
    </row>
    <row r="12" spans="1:13">
      <c r="A12" s="7" t="s">
        <v>173</v>
      </c>
      <c r="B12" s="8" t="s">
        <v>232</v>
      </c>
    </row>
    <row r="13" spans="1:13">
      <c r="A13" s="7" t="s">
        <v>174</v>
      </c>
      <c r="B13" s="8" t="s">
        <v>233</v>
      </c>
    </row>
    <row r="14" spans="1:13">
      <c r="A14" s="7" t="s">
        <v>175</v>
      </c>
      <c r="B14" s="8" t="s">
        <v>234</v>
      </c>
    </row>
    <row r="15" spans="1:13">
      <c r="A15" s="7" t="s">
        <v>176</v>
      </c>
      <c r="B15" s="8" t="s">
        <v>235</v>
      </c>
    </row>
    <row r="16" spans="1:13">
      <c r="A16" s="7" t="s">
        <v>177</v>
      </c>
      <c r="B16" s="8" t="s">
        <v>236</v>
      </c>
    </row>
    <row r="17" spans="1:2">
      <c r="A17" s="7" t="s">
        <v>178</v>
      </c>
      <c r="B17" s="8" t="s">
        <v>237</v>
      </c>
    </row>
    <row r="18" spans="1:2">
      <c r="A18" s="7" t="s">
        <v>179</v>
      </c>
      <c r="B18" s="8" t="s">
        <v>238</v>
      </c>
    </row>
    <row r="19" spans="1:2">
      <c r="A19" s="7" t="s">
        <v>180</v>
      </c>
      <c r="B19" s="8" t="s">
        <v>239</v>
      </c>
    </row>
    <row r="20" spans="1:2">
      <c r="A20" s="7" t="s">
        <v>181</v>
      </c>
      <c r="B20" s="8" t="s">
        <v>240</v>
      </c>
    </row>
    <row r="21" spans="1:2">
      <c r="A21" s="7" t="s">
        <v>182</v>
      </c>
      <c r="B21" s="8" t="s">
        <v>241</v>
      </c>
    </row>
    <row r="22" spans="1:2">
      <c r="A22" s="7" t="s">
        <v>183</v>
      </c>
      <c r="B22" s="8" t="s">
        <v>242</v>
      </c>
    </row>
    <row r="23" spans="1:2">
      <c r="A23" s="7" t="s">
        <v>184</v>
      </c>
      <c r="B23" s="8" t="s">
        <v>243</v>
      </c>
    </row>
    <row r="24" spans="1:2">
      <c r="A24" s="7" t="s">
        <v>185</v>
      </c>
      <c r="B24" s="8" t="s">
        <v>244</v>
      </c>
    </row>
    <row r="25" spans="1:2">
      <c r="A25" s="7" t="s">
        <v>186</v>
      </c>
      <c r="B25" s="8" t="s">
        <v>245</v>
      </c>
    </row>
    <row r="26" spans="1:2">
      <c r="A26" s="7" t="s">
        <v>187</v>
      </c>
      <c r="B26" s="8" t="s">
        <v>246</v>
      </c>
    </row>
    <row r="27" spans="1:2">
      <c r="A27" s="7" t="s">
        <v>188</v>
      </c>
      <c r="B27" s="8" t="s">
        <v>247</v>
      </c>
    </row>
    <row r="28" spans="1:2">
      <c r="A28" s="7" t="s">
        <v>189</v>
      </c>
      <c r="B28" s="8" t="s">
        <v>248</v>
      </c>
    </row>
    <row r="29" spans="1:2">
      <c r="A29" s="7" t="s">
        <v>190</v>
      </c>
      <c r="B29" s="8" t="s">
        <v>249</v>
      </c>
    </row>
    <row r="30" spans="1:2">
      <c r="A30" s="7" t="s">
        <v>191</v>
      </c>
      <c r="B30" s="8" t="s">
        <v>250</v>
      </c>
    </row>
    <row r="31" spans="1:2">
      <c r="A31" s="7" t="s">
        <v>192</v>
      </c>
      <c r="B31" s="8" t="s">
        <v>251</v>
      </c>
    </row>
    <row r="32" spans="1:2">
      <c r="A32" s="7" t="s">
        <v>193</v>
      </c>
      <c r="B32" s="8" t="s">
        <v>252</v>
      </c>
    </row>
    <row r="33" spans="1:2">
      <c r="A33" s="7" t="s">
        <v>194</v>
      </c>
      <c r="B33" s="8" t="s">
        <v>253</v>
      </c>
    </row>
    <row r="34" spans="1:2">
      <c r="A34" s="7" t="s">
        <v>195</v>
      </c>
      <c r="B34" s="8" t="s">
        <v>254</v>
      </c>
    </row>
    <row r="35" spans="1:2">
      <c r="A35" s="7" t="s">
        <v>196</v>
      </c>
      <c r="B35" s="8" t="s">
        <v>255</v>
      </c>
    </row>
    <row r="36" spans="1:2">
      <c r="A36" s="7" t="s">
        <v>197</v>
      </c>
      <c r="B36" s="8" t="s">
        <v>256</v>
      </c>
    </row>
    <row r="37" spans="1:2">
      <c r="A37" s="7" t="s">
        <v>198</v>
      </c>
      <c r="B37" s="8" t="s">
        <v>82</v>
      </c>
    </row>
    <row r="38" spans="1:2">
      <c r="A38" s="7" t="s">
        <v>199</v>
      </c>
      <c r="B38" s="8" t="s">
        <v>257</v>
      </c>
    </row>
    <row r="39" spans="1:2">
      <c r="A39" s="7" t="s">
        <v>200</v>
      </c>
      <c r="B39" s="8" t="s">
        <v>258</v>
      </c>
    </row>
    <row r="40" spans="1:2">
      <c r="A40" s="7" t="s">
        <v>201</v>
      </c>
      <c r="B40" s="8" t="s">
        <v>2</v>
      </c>
    </row>
    <row r="41" spans="1:2">
      <c r="A41" s="7" t="s">
        <v>202</v>
      </c>
      <c r="B41" s="8" t="s">
        <v>3</v>
      </c>
    </row>
    <row r="42" spans="1:2">
      <c r="A42" s="7" t="s">
        <v>203</v>
      </c>
      <c r="B42" s="8" t="s">
        <v>4</v>
      </c>
    </row>
    <row r="43" spans="1:2">
      <c r="A43" s="7" t="s">
        <v>204</v>
      </c>
      <c r="B43" s="8" t="s">
        <v>5</v>
      </c>
    </row>
    <row r="44" spans="1:2">
      <c r="A44" s="7" t="s">
        <v>205</v>
      </c>
      <c r="B44" s="8" t="s">
        <v>6</v>
      </c>
    </row>
    <row r="45" spans="1:2">
      <c r="A45" s="7" t="s">
        <v>206</v>
      </c>
      <c r="B45" s="8" t="s">
        <v>7</v>
      </c>
    </row>
    <row r="46" spans="1:2">
      <c r="A46" s="7" t="s">
        <v>207</v>
      </c>
      <c r="B46" s="8" t="s">
        <v>8</v>
      </c>
    </row>
    <row r="47" spans="1:2">
      <c r="A47" s="7" t="s">
        <v>208</v>
      </c>
      <c r="B47" s="8" t="s">
        <v>9</v>
      </c>
    </row>
    <row r="48" spans="1:2">
      <c r="A48" s="7" t="s">
        <v>209</v>
      </c>
      <c r="B48" s="8" t="s">
        <v>10</v>
      </c>
    </row>
    <row r="49" spans="1:2">
      <c r="A49" s="7" t="s">
        <v>210</v>
      </c>
      <c r="B49" s="8" t="s">
        <v>11</v>
      </c>
    </row>
    <row r="50" spans="1:2">
      <c r="A50" s="7" t="s">
        <v>211</v>
      </c>
      <c r="B50" s="8" t="s">
        <v>12</v>
      </c>
    </row>
    <row r="51" spans="1:2">
      <c r="A51" s="7" t="s">
        <v>212</v>
      </c>
      <c r="B51" s="8" t="s">
        <v>13</v>
      </c>
    </row>
    <row r="52" spans="1:2">
      <c r="A52" s="7" t="s">
        <v>213</v>
      </c>
      <c r="B52" s="8" t="s">
        <v>14</v>
      </c>
    </row>
    <row r="53" spans="1:2">
      <c r="A53" s="7" t="s">
        <v>214</v>
      </c>
      <c r="B53" s="8" t="s">
        <v>15</v>
      </c>
    </row>
    <row r="54" spans="1:2">
      <c r="A54" s="7" t="s">
        <v>215</v>
      </c>
      <c r="B54" s="8" t="s">
        <v>16</v>
      </c>
    </row>
    <row r="55" spans="1:2">
      <c r="A55" s="7" t="s">
        <v>216</v>
      </c>
      <c r="B55" s="8" t="s">
        <v>17</v>
      </c>
    </row>
    <row r="56" spans="1:2">
      <c r="A56" s="7" t="s">
        <v>217</v>
      </c>
      <c r="B56" s="8" t="s">
        <v>18</v>
      </c>
    </row>
    <row r="57" spans="1:2">
      <c r="A57" s="7" t="s">
        <v>218</v>
      </c>
      <c r="B57" s="8" t="s">
        <v>19</v>
      </c>
    </row>
    <row r="58" spans="1:2">
      <c r="A58" s="7" t="s">
        <v>219</v>
      </c>
      <c r="B58" s="8" t="s">
        <v>20</v>
      </c>
    </row>
    <row r="59" spans="1:2">
      <c r="A59" s="7" t="s">
        <v>220</v>
      </c>
      <c r="B59" s="8" t="s">
        <v>21</v>
      </c>
    </row>
    <row r="60" spans="1:2">
      <c r="A60" s="7"/>
    </row>
    <row r="61" spans="1:2">
      <c r="A61" s="7"/>
    </row>
    <row r="62" spans="1:2">
      <c r="A62" s="7"/>
    </row>
    <row r="63" spans="1:2">
      <c r="A63" s="7"/>
    </row>
    <row r="64" spans="1:2">
      <c r="A64" s="7"/>
    </row>
    <row r="65" spans="1:1">
      <c r="A65" s="7"/>
    </row>
    <row r="66" spans="1:1">
      <c r="A66" s="7"/>
    </row>
    <row r="67" spans="1:1">
      <c r="A67" s="7"/>
    </row>
    <row r="68" spans="1:1">
      <c r="A68" s="7"/>
    </row>
    <row r="69" spans="1:1">
      <c r="A69" s="7"/>
    </row>
    <row r="70" spans="1:1">
      <c r="A70" s="7"/>
    </row>
    <row r="71" spans="1:1">
      <c r="A71" s="7"/>
    </row>
    <row r="72" spans="1:1">
      <c r="A72" s="7"/>
    </row>
    <row r="73" spans="1:1">
      <c r="A73" s="7"/>
    </row>
    <row r="74" spans="1:1">
      <c r="A74" s="7"/>
    </row>
    <row r="75" spans="1:1">
      <c r="A75" s="7"/>
    </row>
    <row r="76" spans="1:1">
      <c r="A76" s="7"/>
    </row>
    <row r="77" spans="1:1">
      <c r="A77" s="7"/>
    </row>
    <row r="78" spans="1:1">
      <c r="A78" s="7"/>
    </row>
    <row r="79" spans="1:1">
      <c r="A79" s="7"/>
    </row>
    <row r="80" spans="1:1">
      <c r="A80" s="7"/>
    </row>
    <row r="81" spans="1:1">
      <c r="A81" s="7"/>
    </row>
    <row r="82" spans="1:1">
      <c r="A82" s="7"/>
    </row>
    <row r="83" spans="1:1">
      <c r="A83" s="7"/>
    </row>
    <row r="84" spans="1:1">
      <c r="A84" s="7"/>
    </row>
    <row r="85" spans="1:1">
      <c r="A85" s="7"/>
    </row>
    <row r="86" spans="1:1">
      <c r="A86" s="7"/>
    </row>
    <row r="87" spans="1:1">
      <c r="A87" s="7"/>
    </row>
    <row r="88" spans="1:1">
      <c r="A88" s="7"/>
    </row>
    <row r="89" spans="1:1">
      <c r="A89" s="7"/>
    </row>
    <row r="90" spans="1:1">
      <c r="A90" s="7"/>
    </row>
    <row r="91" spans="1:1">
      <c r="A91" s="7"/>
    </row>
    <row r="92" spans="1:1">
      <c r="A92" s="7"/>
    </row>
    <row r="93" spans="1:1">
      <c r="A93" s="7"/>
    </row>
    <row r="94" spans="1:1">
      <c r="A94" s="7"/>
    </row>
    <row r="95" spans="1:1">
      <c r="A95" s="7"/>
    </row>
    <row r="96" spans="1:1">
      <c r="A96" s="7"/>
    </row>
    <row r="97" spans="1:1">
      <c r="A97" s="7"/>
    </row>
    <row r="98" spans="1:1">
      <c r="A98" s="7"/>
    </row>
    <row r="99" spans="1:1">
      <c r="A99" s="7"/>
    </row>
    <row r="100" spans="1:1">
      <c r="A100" s="7"/>
    </row>
    <row r="101" spans="1:1">
      <c r="A101" s="7"/>
    </row>
    <row r="102" spans="1:1">
      <c r="A102" s="7"/>
    </row>
    <row r="103" spans="1:1">
      <c r="A103" s="7"/>
    </row>
    <row r="104" spans="1:1">
      <c r="A104" s="7"/>
    </row>
    <row r="105" spans="1:1">
      <c r="A105" s="7"/>
    </row>
    <row r="106" spans="1:1">
      <c r="A106" s="7"/>
    </row>
    <row r="107" spans="1:1">
      <c r="A107" s="7"/>
    </row>
    <row r="108" spans="1:1">
      <c r="A108" s="7"/>
    </row>
    <row r="109" spans="1:1">
      <c r="A109" s="7"/>
    </row>
    <row r="110" spans="1:1">
      <c r="A110" s="7"/>
    </row>
    <row r="111" spans="1:1">
      <c r="A111" s="7"/>
    </row>
    <row r="112" spans="1:1">
      <c r="A112" s="7"/>
    </row>
    <row r="113" spans="1:1">
      <c r="A113" s="7"/>
    </row>
    <row r="114" spans="1:1">
      <c r="A114" s="7"/>
    </row>
    <row r="115" spans="1:1">
      <c r="A115" s="7"/>
    </row>
    <row r="116" spans="1:1">
      <c r="A116" s="7"/>
    </row>
    <row r="117" spans="1:1">
      <c r="A117" s="7"/>
    </row>
    <row r="118" spans="1:1">
      <c r="A118" s="7"/>
    </row>
    <row r="119" spans="1:1">
      <c r="A119" s="7"/>
    </row>
    <row r="120" spans="1:1">
      <c r="A120" s="7"/>
    </row>
    <row r="121" spans="1:1">
      <c r="A121" s="7"/>
    </row>
    <row r="122" spans="1:1">
      <c r="A122" s="7"/>
    </row>
    <row r="123" spans="1:1">
      <c r="A123" s="7"/>
    </row>
    <row r="124" spans="1:1">
      <c r="A124" s="7"/>
    </row>
    <row r="125" spans="1:1">
      <c r="A125" s="7"/>
    </row>
    <row r="126" spans="1:1">
      <c r="A126" s="7"/>
    </row>
    <row r="127" spans="1:1">
      <c r="A127" s="7"/>
    </row>
    <row r="128" spans="1:1">
      <c r="A128" s="7"/>
    </row>
    <row r="129" spans="1:1">
      <c r="A129" s="7"/>
    </row>
    <row r="130" spans="1:1">
      <c r="A130" s="7"/>
    </row>
    <row r="131" spans="1:1">
      <c r="A131" s="7"/>
    </row>
    <row r="132" spans="1:1">
      <c r="A132" s="7"/>
    </row>
    <row r="133" spans="1:1">
      <c r="A133" s="7"/>
    </row>
    <row r="134" spans="1:1">
      <c r="A134" s="7"/>
    </row>
    <row r="135" spans="1:1">
      <c r="A135" s="7"/>
    </row>
    <row r="136" spans="1:1">
      <c r="A136" s="7"/>
    </row>
    <row r="137" spans="1:1">
      <c r="A137" s="7"/>
    </row>
    <row r="138" spans="1:1">
      <c r="A138" s="7"/>
    </row>
    <row r="139" spans="1:1">
      <c r="A139" s="7"/>
    </row>
    <row r="140" spans="1:1">
      <c r="A140" s="7"/>
    </row>
    <row r="141" spans="1:1">
      <c r="A141" s="7"/>
    </row>
    <row r="142" spans="1:1">
      <c r="A142" s="7"/>
    </row>
    <row r="143" spans="1:1">
      <c r="A143" s="7"/>
    </row>
    <row r="144" spans="1:1">
      <c r="A144" s="7"/>
    </row>
    <row r="145" spans="1:1">
      <c r="A145" s="7"/>
    </row>
    <row r="146" spans="1:1">
      <c r="A146" s="7"/>
    </row>
    <row r="147" spans="1:1">
      <c r="A147" s="7"/>
    </row>
    <row r="148" spans="1:1">
      <c r="A148" s="7"/>
    </row>
    <row r="149" spans="1:1">
      <c r="A149" s="7"/>
    </row>
    <row r="150" spans="1:1">
      <c r="A150" s="7"/>
    </row>
    <row r="151" spans="1:1">
      <c r="A151" s="7"/>
    </row>
    <row r="152" spans="1:1">
      <c r="A152" s="7"/>
    </row>
    <row r="153" spans="1:1">
      <c r="A153" s="7"/>
    </row>
    <row r="154" spans="1:1">
      <c r="A154" s="7"/>
    </row>
    <row r="155" spans="1:1">
      <c r="A155" s="7"/>
    </row>
    <row r="156" spans="1:1">
      <c r="A156" s="7"/>
    </row>
    <row r="157" spans="1:1">
      <c r="A157" s="7"/>
    </row>
    <row r="158" spans="1:1">
      <c r="A158" s="7"/>
    </row>
    <row r="159" spans="1:1">
      <c r="A159" s="7"/>
    </row>
    <row r="160" spans="1:1">
      <c r="A160" s="7"/>
    </row>
    <row r="161" spans="1:1">
      <c r="A161" s="7"/>
    </row>
    <row r="162" spans="1:1">
      <c r="A162" s="7"/>
    </row>
    <row r="163" spans="1:1">
      <c r="A163" s="7"/>
    </row>
    <row r="164" spans="1:1">
      <c r="A164" s="7"/>
    </row>
    <row r="165" spans="1:1">
      <c r="A165" s="7"/>
    </row>
    <row r="166" spans="1:1">
      <c r="A166" s="7"/>
    </row>
    <row r="167" spans="1:1">
      <c r="A167" s="7"/>
    </row>
    <row r="168" spans="1:1">
      <c r="A168" s="7"/>
    </row>
    <row r="169" spans="1:1">
      <c r="A169" s="7"/>
    </row>
    <row r="170" spans="1:1">
      <c r="A170" s="7"/>
    </row>
    <row r="171" spans="1:1">
      <c r="A171" s="7"/>
    </row>
    <row r="172" spans="1:1">
      <c r="A172" s="7"/>
    </row>
    <row r="173" spans="1:1">
      <c r="A173" s="7"/>
    </row>
    <row r="174" spans="1:1">
      <c r="A174" s="7"/>
    </row>
    <row r="175" spans="1:1">
      <c r="A175" s="7"/>
    </row>
    <row r="176" spans="1:1">
      <c r="A176" s="7"/>
    </row>
    <row r="177" spans="1:1">
      <c r="A177" s="7"/>
    </row>
    <row r="178" spans="1:1">
      <c r="A178" s="7"/>
    </row>
    <row r="179" spans="1:1">
      <c r="A179" s="7"/>
    </row>
    <row r="180" spans="1:1">
      <c r="A180" s="7"/>
    </row>
    <row r="181" spans="1:1">
      <c r="A181" s="7"/>
    </row>
    <row r="182" spans="1:1">
      <c r="A182" s="7"/>
    </row>
    <row r="183" spans="1:1">
      <c r="A183" s="7"/>
    </row>
    <row r="184" spans="1:1">
      <c r="A184" s="7"/>
    </row>
    <row r="185" spans="1:1">
      <c r="A185" s="7"/>
    </row>
    <row r="186" spans="1:1">
      <c r="A186" s="7"/>
    </row>
    <row r="187" spans="1:1">
      <c r="A187" s="7"/>
    </row>
    <row r="188" spans="1:1">
      <c r="A188" s="7"/>
    </row>
    <row r="189" spans="1:1">
      <c r="A189" s="7"/>
    </row>
    <row r="190" spans="1:1">
      <c r="A190" s="7"/>
    </row>
    <row r="191" spans="1:1">
      <c r="A191" s="7"/>
    </row>
    <row r="192" spans="1:1">
      <c r="A192" s="7"/>
    </row>
    <row r="193" spans="1:1">
      <c r="A193" s="7"/>
    </row>
    <row r="194" spans="1:1">
      <c r="A194" s="7"/>
    </row>
    <row r="195" spans="1:1">
      <c r="A195" s="7"/>
    </row>
    <row r="196" spans="1:1">
      <c r="A196" s="7"/>
    </row>
    <row r="197" spans="1:1">
      <c r="A197" s="7"/>
    </row>
    <row r="198" spans="1:1">
      <c r="A198" s="7"/>
    </row>
    <row r="199" spans="1:1">
      <c r="A199" s="7"/>
    </row>
    <row r="200" spans="1:1">
      <c r="A200" s="7"/>
    </row>
    <row r="201" spans="1:1">
      <c r="A201" s="7"/>
    </row>
    <row r="202" spans="1:1">
      <c r="A202" s="7"/>
    </row>
    <row r="203" spans="1:1">
      <c r="A203" s="7"/>
    </row>
    <row r="204" spans="1:1">
      <c r="A204" s="7"/>
    </row>
    <row r="205" spans="1:1">
      <c r="A205" s="7"/>
    </row>
    <row r="206" spans="1:1">
      <c r="A206" s="7"/>
    </row>
    <row r="207" spans="1:1">
      <c r="A207" s="7"/>
    </row>
    <row r="208" spans="1:1">
      <c r="A208" s="7"/>
    </row>
    <row r="209" spans="1:1">
      <c r="A209" s="7"/>
    </row>
    <row r="210" spans="1:1">
      <c r="A210" s="7"/>
    </row>
    <row r="211" spans="1:1">
      <c r="A211" s="7"/>
    </row>
    <row r="212" spans="1:1">
      <c r="A212" s="7"/>
    </row>
    <row r="213" spans="1:1">
      <c r="A213" s="7"/>
    </row>
    <row r="214" spans="1:1">
      <c r="A214" s="7"/>
    </row>
    <row r="215" spans="1:1">
      <c r="A215" s="7"/>
    </row>
    <row r="216" spans="1:1">
      <c r="A216" s="7"/>
    </row>
    <row r="217" spans="1:1">
      <c r="A217" s="7"/>
    </row>
    <row r="218" spans="1:1">
      <c r="A218" s="7"/>
    </row>
    <row r="219" spans="1:1">
      <c r="A219" s="7"/>
    </row>
    <row r="220" spans="1:1">
      <c r="A220" s="7"/>
    </row>
    <row r="221" spans="1:1">
      <c r="A221" s="7"/>
    </row>
    <row r="222" spans="1:1">
      <c r="A222" s="7"/>
    </row>
    <row r="223" spans="1:1">
      <c r="A223" s="7"/>
    </row>
    <row r="224" spans="1:1">
      <c r="A224" s="7"/>
    </row>
    <row r="225" spans="1:1">
      <c r="A225" s="7"/>
    </row>
    <row r="226" spans="1:1">
      <c r="A226" s="7"/>
    </row>
    <row r="227" spans="1:1">
      <c r="A227" s="7"/>
    </row>
    <row r="228" spans="1:1">
      <c r="A228" s="7"/>
    </row>
    <row r="229" spans="1:1">
      <c r="A229" s="7"/>
    </row>
    <row r="230" spans="1:1">
      <c r="A230" s="7"/>
    </row>
    <row r="231" spans="1:1">
      <c r="A231" s="7"/>
    </row>
    <row r="232" spans="1:1">
      <c r="A232" s="7"/>
    </row>
    <row r="233" spans="1:1">
      <c r="A233" s="7"/>
    </row>
    <row r="234" spans="1:1">
      <c r="A234" s="7"/>
    </row>
    <row r="235" spans="1:1">
      <c r="A235" s="7"/>
    </row>
    <row r="236" spans="1:1">
      <c r="A236" s="7"/>
    </row>
    <row r="237" spans="1:1">
      <c r="A237" s="7"/>
    </row>
    <row r="238" spans="1:1">
      <c r="A238" s="7"/>
    </row>
    <row r="239" spans="1:1">
      <c r="A239" s="7"/>
    </row>
    <row r="240" spans="1:1">
      <c r="A240" s="7"/>
    </row>
    <row r="241" spans="1:1">
      <c r="A241" s="7"/>
    </row>
    <row r="242" spans="1:1">
      <c r="A242" s="7"/>
    </row>
    <row r="243" spans="1:1">
      <c r="A243" s="7"/>
    </row>
    <row r="244" spans="1:1">
      <c r="A244" s="7"/>
    </row>
    <row r="245" spans="1:1">
      <c r="A245" s="7"/>
    </row>
    <row r="246" spans="1:1">
      <c r="A246" s="7"/>
    </row>
    <row r="247" spans="1:1">
      <c r="A247" s="7"/>
    </row>
    <row r="248" spans="1:1">
      <c r="A248" s="7"/>
    </row>
    <row r="249" spans="1:1">
      <c r="A249" s="7"/>
    </row>
    <row r="250" spans="1:1">
      <c r="A250" s="7"/>
    </row>
    <row r="251" spans="1:1">
      <c r="A251" s="7"/>
    </row>
    <row r="252" spans="1:1">
      <c r="A252" s="7"/>
    </row>
    <row r="253" spans="1:1">
      <c r="A253" s="7"/>
    </row>
    <row r="254" spans="1:1">
      <c r="A254" s="7"/>
    </row>
    <row r="255" spans="1:1">
      <c r="A255" s="7"/>
    </row>
    <row r="256" spans="1:1">
      <c r="A256" s="7"/>
    </row>
    <row r="257" spans="1:1">
      <c r="A257" s="7"/>
    </row>
    <row r="258" spans="1:1">
      <c r="A258" s="7"/>
    </row>
    <row r="259" spans="1:1">
      <c r="A259" s="7"/>
    </row>
    <row r="260" spans="1:1">
      <c r="A260" s="7"/>
    </row>
    <row r="261" spans="1:1">
      <c r="A261" s="7"/>
    </row>
    <row r="262" spans="1:1">
      <c r="A262" s="7"/>
    </row>
    <row r="263" spans="1:1">
      <c r="A263" s="7"/>
    </row>
    <row r="264" spans="1:1">
      <c r="A264" s="7"/>
    </row>
    <row r="265" spans="1:1">
      <c r="A265" s="7"/>
    </row>
    <row r="266" spans="1:1">
      <c r="A266" s="7"/>
    </row>
    <row r="267" spans="1:1">
      <c r="A267" s="7"/>
    </row>
    <row r="268" spans="1:1">
      <c r="A268" s="7"/>
    </row>
    <row r="269" spans="1:1">
      <c r="A269" s="7"/>
    </row>
    <row r="270" spans="1:1">
      <c r="A270" s="7"/>
    </row>
    <row r="271" spans="1:1">
      <c r="A271" s="7"/>
    </row>
    <row r="272" spans="1:1">
      <c r="A272" s="7"/>
    </row>
    <row r="273" spans="1:1">
      <c r="A273" s="7"/>
    </row>
    <row r="274" spans="1:1">
      <c r="A274" s="7"/>
    </row>
    <row r="275" spans="1:1">
      <c r="A275" s="7"/>
    </row>
    <row r="276" spans="1:1">
      <c r="A276" s="7"/>
    </row>
    <row r="277" spans="1:1">
      <c r="A277" s="7"/>
    </row>
    <row r="278" spans="1:1">
      <c r="A278" s="7"/>
    </row>
    <row r="279" spans="1:1">
      <c r="A279" s="7"/>
    </row>
    <row r="280" spans="1:1">
      <c r="A280" s="7"/>
    </row>
    <row r="281" spans="1:1">
      <c r="A281" s="7"/>
    </row>
    <row r="282" spans="1:1">
      <c r="A282" s="7"/>
    </row>
    <row r="283" spans="1:1">
      <c r="A283" s="7"/>
    </row>
    <row r="284" spans="1:1">
      <c r="A284" s="7"/>
    </row>
    <row r="285" spans="1:1">
      <c r="A285" s="7"/>
    </row>
    <row r="286" spans="1:1">
      <c r="A286" s="7"/>
    </row>
    <row r="287" spans="1:1">
      <c r="A287" s="7"/>
    </row>
    <row r="288" spans="1:1">
      <c r="A288" s="7"/>
    </row>
    <row r="289" spans="1:1">
      <c r="A289" s="7"/>
    </row>
    <row r="290" spans="1:1">
      <c r="A290" s="7"/>
    </row>
    <row r="291" spans="1:1">
      <c r="A291" s="7"/>
    </row>
    <row r="292" spans="1:1">
      <c r="A292" s="7"/>
    </row>
    <row r="293" spans="1:1">
      <c r="A293" s="7"/>
    </row>
    <row r="294" spans="1:1">
      <c r="A294" s="7"/>
    </row>
    <row r="295" spans="1:1">
      <c r="A295" s="7"/>
    </row>
    <row r="296" spans="1:1">
      <c r="A296" s="7"/>
    </row>
    <row r="297" spans="1:1">
      <c r="A297" s="7"/>
    </row>
    <row r="298" spans="1:1">
      <c r="A298" s="7"/>
    </row>
    <row r="299" spans="1:1">
      <c r="A299" s="7"/>
    </row>
    <row r="300" spans="1:1">
      <c r="A300" s="7"/>
    </row>
    <row r="301" spans="1:1">
      <c r="A301" s="7"/>
    </row>
    <row r="302" spans="1:1">
      <c r="A302" s="7"/>
    </row>
    <row r="303" spans="1:1">
      <c r="A303" s="7"/>
    </row>
    <row r="304" spans="1:1">
      <c r="A304" s="7"/>
    </row>
    <row r="305" spans="1:1">
      <c r="A305" s="7"/>
    </row>
    <row r="306" spans="1:1">
      <c r="A306" s="7"/>
    </row>
    <row r="307" spans="1:1">
      <c r="A307" s="7"/>
    </row>
    <row r="308" spans="1:1">
      <c r="A308" s="7"/>
    </row>
    <row r="309" spans="1:1">
      <c r="A309" s="7"/>
    </row>
    <row r="310" spans="1:1">
      <c r="A310" s="7"/>
    </row>
    <row r="311" spans="1:1">
      <c r="A311" s="7"/>
    </row>
    <row r="312" spans="1:1">
      <c r="A312" s="7"/>
    </row>
    <row r="313" spans="1:1">
      <c r="A313" s="7"/>
    </row>
    <row r="314" spans="1:1">
      <c r="A314" s="7"/>
    </row>
    <row r="315" spans="1:1">
      <c r="A315" s="7"/>
    </row>
    <row r="316" spans="1:1">
      <c r="A316" s="7"/>
    </row>
    <row r="317" spans="1:1">
      <c r="A317" s="7"/>
    </row>
    <row r="318" spans="1:1">
      <c r="A318" s="7"/>
    </row>
    <row r="319" spans="1:1">
      <c r="A319" s="7"/>
    </row>
    <row r="320" spans="1:1">
      <c r="A320" s="7"/>
    </row>
    <row r="321" spans="1:1">
      <c r="A321" s="7"/>
    </row>
    <row r="322" spans="1:1">
      <c r="A322" s="7"/>
    </row>
    <row r="323" spans="1:1">
      <c r="A323" s="7"/>
    </row>
    <row r="324" spans="1:1">
      <c r="A324" s="7"/>
    </row>
    <row r="325" spans="1:1">
      <c r="A325" s="7"/>
    </row>
    <row r="326" spans="1:1">
      <c r="A326" s="7"/>
    </row>
    <row r="327" spans="1:1">
      <c r="A327" s="7"/>
    </row>
    <row r="328" spans="1:1">
      <c r="A328" s="7"/>
    </row>
    <row r="329" spans="1:1">
      <c r="A329" s="7"/>
    </row>
    <row r="330" spans="1:1">
      <c r="A330" s="7"/>
    </row>
    <row r="331" spans="1:1">
      <c r="A331" s="7"/>
    </row>
    <row r="332" spans="1:1">
      <c r="A332" s="7"/>
    </row>
    <row r="333" spans="1:1">
      <c r="A333" s="7"/>
    </row>
    <row r="334" spans="1:1">
      <c r="A334" s="7"/>
    </row>
    <row r="335" spans="1:1">
      <c r="A335" s="7"/>
    </row>
    <row r="336" spans="1:1">
      <c r="A336" s="7"/>
    </row>
    <row r="337" spans="1:1">
      <c r="A337" s="7"/>
    </row>
    <row r="338" spans="1:1">
      <c r="A338" s="7"/>
    </row>
    <row r="339" spans="1:1">
      <c r="A339" s="7"/>
    </row>
    <row r="340" spans="1:1">
      <c r="A340" s="7"/>
    </row>
    <row r="341" spans="1:1">
      <c r="A341" s="7"/>
    </row>
    <row r="342" spans="1:1">
      <c r="A342" s="7"/>
    </row>
    <row r="343" spans="1:1">
      <c r="A343" s="7"/>
    </row>
    <row r="344" spans="1:1">
      <c r="A344" s="7"/>
    </row>
    <row r="345" spans="1:1">
      <c r="A345" s="7"/>
    </row>
    <row r="346" spans="1:1">
      <c r="A346" s="7"/>
    </row>
    <row r="347" spans="1:1">
      <c r="A347" s="7"/>
    </row>
    <row r="348" spans="1:1">
      <c r="A348" s="7"/>
    </row>
    <row r="349" spans="1:1">
      <c r="A349" s="7"/>
    </row>
    <row r="350" spans="1:1">
      <c r="A350" s="7"/>
    </row>
    <row r="351" spans="1:1">
      <c r="A351" s="7"/>
    </row>
    <row r="352" spans="1:1">
      <c r="A352" s="7"/>
    </row>
    <row r="353" spans="1:1">
      <c r="A353" s="7"/>
    </row>
    <row r="354" spans="1:1">
      <c r="A354" s="7"/>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spans="1:1">
      <c r="A364" s="7"/>
    </row>
    <row r="365" spans="1:1">
      <c r="A365" s="7"/>
    </row>
    <row r="366" spans="1:1">
      <c r="A366" s="7"/>
    </row>
    <row r="367" spans="1:1">
      <c r="A367" s="7"/>
    </row>
    <row r="368" spans="1:1">
      <c r="A368" s="7"/>
    </row>
    <row r="369" spans="1:1">
      <c r="A369" s="7"/>
    </row>
    <row r="370" spans="1:1">
      <c r="A370" s="7"/>
    </row>
    <row r="371" spans="1:1">
      <c r="A371" s="7"/>
    </row>
    <row r="372" spans="1:1">
      <c r="A372" s="7"/>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spans="1:1">
      <c r="A397" s="7"/>
    </row>
    <row r="398" spans="1:1">
      <c r="A398" s="7"/>
    </row>
    <row r="399" spans="1:1">
      <c r="A399" s="7"/>
    </row>
    <row r="400" spans="1:1">
      <c r="A400" s="7"/>
    </row>
    <row r="401" spans="1:1">
      <c r="A401" s="7"/>
    </row>
    <row r="402" spans="1:1">
      <c r="A402" s="7"/>
    </row>
    <row r="403" spans="1:1">
      <c r="A403" s="7"/>
    </row>
    <row r="404" spans="1:1">
      <c r="A404" s="7"/>
    </row>
    <row r="405" spans="1:1">
      <c r="A405" s="7"/>
    </row>
    <row r="406" spans="1:1">
      <c r="A406" s="7"/>
    </row>
  </sheetData>
  <phoneticPr fontId="0" type="noConversion"/>
  <printOptions gridLines="1" gridLinesSet="0"/>
  <pageMargins left="0.75" right="0.75" top="1" bottom="1" header="0.5" footer="0.5"/>
  <pageSetup orientation="portrait" horizontalDpi="300" verticalDpi="300"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sheetPr codeName="Sheet12"/>
  <dimension ref="A1"/>
  <sheetViews>
    <sheetView workbookViewId="0">
      <selection activeCell="K39" sqref="K39"/>
    </sheetView>
  </sheetViews>
  <sheetFormatPr defaultRowHeight="12.75"/>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Contact and Other Information</vt:lpstr>
      <vt:lpstr>Data</vt:lpstr>
      <vt:lpstr>Code2</vt:lpstr>
      <vt:lpstr>Program</vt:lpstr>
      <vt:lpstr>Performance</vt:lpstr>
      <vt:lpstr>Annual Financial Report </vt:lpstr>
      <vt:lpstr>Code</vt:lpstr>
      <vt:lpstr>Sheet1</vt:lpstr>
      <vt:lpstr>Sheet2</vt:lpstr>
      <vt:lpstr>County</vt:lpstr>
      <vt:lpstr>Line8</vt:lpstr>
      <vt:lpstr>'Annual Financial Report '!Print_Area</vt:lpstr>
      <vt:lpstr>'Contact and Other Information'!Print_Area</vt:lpstr>
      <vt:lpstr>Performance!Print_Area</vt:lpstr>
      <vt:lpstr>Program!Print_Area</vt:lpstr>
      <vt:lpstr>Quest18</vt:lpstr>
    </vt:vector>
  </TitlesOfParts>
  <Company>Superior Court of California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 Overbay</dc:creator>
  <cp:lastModifiedBy>Grant Walker</cp:lastModifiedBy>
  <cp:lastPrinted>2013-09-13T16:22:27Z</cp:lastPrinted>
  <dcterms:created xsi:type="dcterms:W3CDTF">2004-04-01T16:44:32Z</dcterms:created>
  <dcterms:modified xsi:type="dcterms:W3CDTF">2013-09-13T16:22:32Z</dcterms:modified>
</cp:coreProperties>
</file>