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0" yWindow="225" windowWidth="15180" windowHeight="8760" tabRatio="863"/>
  </bookViews>
  <sheets>
    <sheet name="Contact and Other Information" sheetId="2" r:id="rId1"/>
    <sheet name="Data" sheetId="44" state="hidden" r:id="rId2"/>
    <sheet name="Code2" sheetId="57" state="hidden" r:id="rId3"/>
    <sheet name="Program" sheetId="61" r:id="rId4"/>
    <sheet name="Performance" sheetId="62" r:id="rId5"/>
    <sheet name="Annual Financial Report " sheetId="65" r:id="rId6"/>
    <sheet name="Code" sheetId="43" state="hidden" r:id="rId7"/>
    <sheet name="Sheet1" sheetId="60" state="hidden" r:id="rId8"/>
    <sheet name="Sheet2" sheetId="66" state="hidden" r:id="rId9"/>
  </sheets>
  <externalReferences>
    <externalReference r:id="rId10"/>
  </externalReferences>
  <definedNames>
    <definedName name="County">Code!$A$1:$B$59</definedName>
    <definedName name="Line8">Code!$L$2:$L$7</definedName>
    <definedName name="_xlnm.Print_Area" localSheetId="5">'Annual Financial Report '!$A$1:$H$123</definedName>
    <definedName name="_xlnm.Print_Area" localSheetId="0">'Contact and Other Information'!$A$1:$I$50</definedName>
    <definedName name="_xlnm.Print_Area" localSheetId="4">Performance!$A$1:$B$57</definedName>
    <definedName name="_xlnm.Print_Area" localSheetId="3">Program!$A$1:$A$74</definedName>
    <definedName name="Quest18">Code!$M$2:$M$6</definedName>
    <definedName name="Z_37CC0C43_D61A_4C15_A44A_D0AB16E09379_.wvu.Cols" localSheetId="5" hidden="1">'Annual Financial Report '!$I:$O</definedName>
    <definedName name="Z_37CC0C43_D61A_4C15_A44A_D0AB16E09379_.wvu.PrintArea" localSheetId="5" hidden="1">'Annual Financial Report '!$A$1:$H$123</definedName>
    <definedName name="Z_37CC0C43_D61A_4C15_A44A_D0AB16E09379_.wvu.PrintArea" localSheetId="4" hidden="1">Performance!$A$1:$B$57</definedName>
    <definedName name="Z_37CC0C43_D61A_4C15_A44A_D0AB16E09379_.wvu.PrintArea" localSheetId="3" hidden="1">Program!$A$1:$A$74</definedName>
    <definedName name="Z_37CC0C43_D61A_4C15_A44A_D0AB16E09379_.wvu.Rows" localSheetId="3" hidden="1">Program!$3:$3</definedName>
  </definedNames>
  <calcPr calcId="125725"/>
</workbook>
</file>

<file path=xl/calcChain.xml><?xml version="1.0" encoding="utf-8"?>
<calcChain xmlns="http://schemas.openxmlformats.org/spreadsheetml/2006/main">
  <c r="H66" i="65"/>
  <c r="E43"/>
  <c r="H67"/>
  <c r="H84" s="1"/>
  <c r="E23"/>
  <c r="A102"/>
  <c r="A98"/>
  <c r="E89"/>
  <c r="D89"/>
  <c r="C89"/>
  <c r="A85"/>
  <c r="A86" s="1"/>
  <c r="A87" s="1"/>
  <c r="A88" s="1"/>
  <c r="A89" s="1"/>
  <c r="A84"/>
  <c r="N78"/>
  <c r="N77"/>
  <c r="N76"/>
  <c r="A76"/>
  <c r="A77" s="1"/>
  <c r="A78" s="1"/>
  <c r="N75"/>
  <c r="G72"/>
  <c r="F72"/>
  <c r="E72"/>
  <c r="D72"/>
  <c r="C72"/>
  <c r="H71"/>
  <c r="H70"/>
  <c r="H87" s="1"/>
  <c r="H69"/>
  <c r="H68"/>
  <c r="A66"/>
  <c r="A67" s="1"/>
  <c r="A68" s="1"/>
  <c r="A69" s="1"/>
  <c r="A70" s="1"/>
  <c r="A71" s="1"/>
  <c r="A72" s="1"/>
  <c r="N58"/>
  <c r="N57"/>
  <c r="N56"/>
  <c r="N55"/>
  <c r="N54"/>
  <c r="N53"/>
  <c r="A53"/>
  <c r="A54" s="1"/>
  <c r="A55" s="1"/>
  <c r="A56" s="1"/>
  <c r="A57" s="1"/>
  <c r="A58" s="1"/>
  <c r="N52"/>
  <c r="G49"/>
  <c r="F49"/>
  <c r="D49"/>
  <c r="C49"/>
  <c r="E48"/>
  <c r="I48" s="1"/>
  <c r="E47"/>
  <c r="I47" s="1"/>
  <c r="E46"/>
  <c r="I46" s="1"/>
  <c r="E45"/>
  <c r="I45" s="1"/>
  <c r="E44"/>
  <c r="I44" s="1"/>
  <c r="A44"/>
  <c r="A45" s="1"/>
  <c r="A46" s="1"/>
  <c r="A47" s="1"/>
  <c r="A48" s="1"/>
  <c r="A49" s="1"/>
  <c r="N38"/>
  <c r="N37"/>
  <c r="N36"/>
  <c r="N35"/>
  <c r="N34"/>
  <c r="N33"/>
  <c r="N32"/>
  <c r="N31"/>
  <c r="N30"/>
  <c r="N29"/>
  <c r="N28"/>
  <c r="N27"/>
  <c r="A27"/>
  <c r="A28" s="1"/>
  <c r="A29" s="1"/>
  <c r="A30" s="1"/>
  <c r="A31" s="1"/>
  <c r="A32" s="1"/>
  <c r="A33" s="1"/>
  <c r="A34" s="1"/>
  <c r="A35" s="1"/>
  <c r="A36" s="1"/>
  <c r="A37" s="1"/>
  <c r="A38" s="1"/>
  <c r="N26"/>
  <c r="H23"/>
  <c r="G23"/>
  <c r="F23"/>
  <c r="D23"/>
  <c r="C23"/>
  <c r="A18"/>
  <c r="A19" s="1"/>
  <c r="A20" s="1"/>
  <c r="A21" s="1"/>
  <c r="A22" s="1"/>
  <c r="A23" s="1"/>
  <c r="A17"/>
  <c r="A11"/>
  <c r="A1" i="62"/>
  <c r="A1" i="61"/>
  <c r="H48" i="65" l="1"/>
  <c r="H47"/>
  <c r="H83"/>
  <c r="I84"/>
  <c r="F89"/>
  <c r="N92" s="1"/>
  <c r="N97" s="1"/>
  <c r="B102" s="1"/>
  <c r="I86"/>
  <c r="I88"/>
  <c r="H45"/>
  <c r="H46"/>
  <c r="E49"/>
  <c r="H44"/>
  <c r="C98"/>
  <c r="H43"/>
  <c r="I85"/>
  <c r="H86"/>
  <c r="I87"/>
  <c r="H88"/>
  <c r="C97"/>
  <c r="I43"/>
  <c r="B101" s="1"/>
  <c r="H72"/>
  <c r="I83" l="1"/>
  <c r="H85"/>
  <c r="A25" i="57"/>
  <c r="A26"/>
  <c r="A27" s="1"/>
  <c r="A28" s="1"/>
  <c r="A29" s="1"/>
  <c r="A30" s="1"/>
  <c r="A31" s="1"/>
  <c r="A32" s="1"/>
  <c r="A33" s="1"/>
  <c r="A34" s="1"/>
  <c r="A35" s="1"/>
  <c r="A36" s="1"/>
  <c r="A37" s="1"/>
  <c r="A38" s="1"/>
  <c r="D2" i="44"/>
  <c r="A4" i="65" s="1"/>
  <c r="B2" i="44"/>
  <c r="B3"/>
  <c r="B4"/>
  <c r="B5"/>
  <c r="B6"/>
  <c r="B7"/>
  <c r="B8"/>
  <c r="B9"/>
  <c r="B10"/>
  <c r="B11"/>
  <c r="B12"/>
  <c r="C13"/>
  <c r="C14"/>
  <c r="C15"/>
  <c r="C16"/>
  <c r="C17"/>
  <c r="C18"/>
  <c r="C19"/>
  <c r="C20"/>
  <c r="C21"/>
  <c r="C22"/>
  <c r="C23"/>
  <c r="C24"/>
  <c r="C25"/>
  <c r="C26"/>
  <c r="B30"/>
  <c r="B31"/>
</calcChain>
</file>

<file path=xl/sharedStrings.xml><?xml version="1.0" encoding="utf-8"?>
<sst xmlns="http://schemas.openxmlformats.org/spreadsheetml/2006/main" count="406" uniqueCount="337">
  <si>
    <t xml:space="preserve">Please provide any comments on your Gross Recovery Rate or Success Rate. </t>
  </si>
  <si>
    <t>VICTIM RESTITUTION AND OTHER JUSTICE RELATED REIMBURSEMENTS: BEGINNING AND ENDING BALANCES</t>
  </si>
  <si>
    <t>Court/County - San Joaquin</t>
  </si>
  <si>
    <t>Court/County - San Luis Obispo</t>
  </si>
  <si>
    <t>Court/County - San Mateo</t>
  </si>
  <si>
    <t>Court/County - Santa Barbara</t>
  </si>
  <si>
    <t>Court/County - Santa Clara</t>
  </si>
  <si>
    <t>Court/County - Santa Cruz</t>
  </si>
  <si>
    <t>Court/County - Shasta</t>
  </si>
  <si>
    <t>Court/County - Sierra</t>
  </si>
  <si>
    <t>Court/County - Siskiyou</t>
  </si>
  <si>
    <t>Court/County - Solano</t>
  </si>
  <si>
    <t>Court/County - Sonoma</t>
  </si>
  <si>
    <t>Court/County - Stanislaus</t>
  </si>
  <si>
    <t>Court/County - Sutter</t>
  </si>
  <si>
    <t>Court/County - Tehama</t>
  </si>
  <si>
    <t>Court/County - Trinity</t>
  </si>
  <si>
    <t>Court/County - Tulare</t>
  </si>
  <si>
    <t>Court/County - Tuolumne</t>
  </si>
  <si>
    <t>Court/County - Ventura</t>
  </si>
  <si>
    <t>Court/County - Yolo</t>
  </si>
  <si>
    <t>Court/County - Yuba</t>
  </si>
  <si>
    <t>Court/County - Alameda</t>
  </si>
  <si>
    <t>Comprehensive Program</t>
  </si>
  <si>
    <t>Internet payment</t>
  </si>
  <si>
    <t>Court/County</t>
  </si>
  <si>
    <t>Quarter</t>
  </si>
  <si>
    <t>Select Y or N</t>
  </si>
  <si>
    <t>Printed Name</t>
  </si>
  <si>
    <t>Col. A</t>
  </si>
  <si>
    <t>Col. B</t>
  </si>
  <si>
    <t>Col. C</t>
  </si>
  <si>
    <t>Col. E</t>
  </si>
  <si>
    <t>Col. F</t>
  </si>
  <si>
    <t>Row</t>
  </si>
  <si>
    <t>Signature</t>
  </si>
  <si>
    <t>Debit</t>
  </si>
  <si>
    <t>Fee waiver</t>
  </si>
  <si>
    <t>NSF checks</t>
  </si>
  <si>
    <t>Title (Court Executive or Presiding Judge)</t>
  </si>
  <si>
    <t>Title (County Auditor-Controller or other)</t>
  </si>
  <si>
    <t>Private Collection Agency 1</t>
  </si>
  <si>
    <t>Private Collection Agency 2</t>
  </si>
  <si>
    <t>Private Collection Agency 3</t>
  </si>
  <si>
    <t>County Telephone</t>
  </si>
  <si>
    <t>County E-mail Address</t>
  </si>
  <si>
    <t>County Contact</t>
  </si>
  <si>
    <t>Court E-mail Address</t>
  </si>
  <si>
    <t>Court Telephone</t>
  </si>
  <si>
    <t>Court Contact</t>
  </si>
  <si>
    <t>Component A</t>
  </si>
  <si>
    <t>Component B</t>
  </si>
  <si>
    <t>Component C</t>
  </si>
  <si>
    <t>Component D</t>
  </si>
  <si>
    <t>Component E</t>
  </si>
  <si>
    <t>Component F</t>
  </si>
  <si>
    <t>Component G</t>
  </si>
  <si>
    <t>Component H</t>
  </si>
  <si>
    <t>Component I</t>
  </si>
  <si>
    <t>Component J</t>
  </si>
  <si>
    <t>Component K</t>
  </si>
  <si>
    <t>Component L</t>
  </si>
  <si>
    <t>Component M</t>
  </si>
  <si>
    <t>Component N</t>
  </si>
  <si>
    <t>Total # of Components</t>
  </si>
  <si>
    <t>Not Selected</t>
  </si>
  <si>
    <t>Program</t>
  </si>
  <si>
    <t>FTB Court-Ordered Debt</t>
  </si>
  <si>
    <t>Other</t>
  </si>
  <si>
    <t>Col. G</t>
  </si>
  <si>
    <t>Col. J</t>
  </si>
  <si>
    <t>1st and 2nd Quarter</t>
  </si>
  <si>
    <t>3rd and 4th Quarter</t>
  </si>
  <si>
    <t>Does your court/county have a comprehensive collections program pursuant to Penal Code 1463.007?</t>
  </si>
  <si>
    <t>Reviewed by Court</t>
  </si>
  <si>
    <t>Reviewed by County</t>
  </si>
  <si>
    <t xml:space="preserve"> </t>
  </si>
  <si>
    <t xml:space="preserve"> VICTIM RESTITUTION AND OTHER JUSTICE RELATED REIMBURSEMENTS </t>
  </si>
  <si>
    <t>Col. H</t>
  </si>
  <si>
    <t>Col. D</t>
  </si>
  <si>
    <t>Col. I</t>
  </si>
  <si>
    <t>Col. L</t>
  </si>
  <si>
    <t>Court/County - San Bernardino</t>
  </si>
  <si>
    <t>Non-Delinquent Collections</t>
  </si>
  <si>
    <t>Number of Cases - Beginning Balance</t>
  </si>
  <si>
    <t>Value of Cases - Beginning Balance</t>
  </si>
  <si>
    <t>Number of Cases - Ending Balance</t>
  </si>
  <si>
    <t>Value of Cases - Ending Balance</t>
  </si>
  <si>
    <t>Quality Criteria</t>
  </si>
  <si>
    <t>Quality Checklist</t>
  </si>
  <si>
    <t>Col. K</t>
  </si>
  <si>
    <t>Reporting Period</t>
  </si>
  <si>
    <t>Beginning Date</t>
  </si>
  <si>
    <t>Ending Date</t>
  </si>
  <si>
    <t>REPORTING PERIOD</t>
  </si>
  <si>
    <t>Last day of Reporting Period</t>
  </si>
  <si>
    <t>First day of Reporting Period</t>
  </si>
  <si>
    <t>Metric</t>
  </si>
  <si>
    <t>Gross Recovery Rate</t>
  </si>
  <si>
    <t>Cost of Collections (pursuant to Penal Code 1463.007)</t>
  </si>
  <si>
    <t>Current Performance</t>
  </si>
  <si>
    <t>Change in Value (from above)</t>
  </si>
  <si>
    <t>Col. N</t>
  </si>
  <si>
    <t>Success Rate</t>
  </si>
  <si>
    <t>Col. P</t>
  </si>
  <si>
    <t>Col. Q</t>
  </si>
  <si>
    <t>Formula</t>
  </si>
  <si>
    <t>Col. R</t>
  </si>
  <si>
    <t>Col. S</t>
  </si>
  <si>
    <t>Col. T</t>
  </si>
  <si>
    <t>ERRCNT</t>
  </si>
  <si>
    <t>Col. U</t>
  </si>
  <si>
    <t>Col. V</t>
  </si>
  <si>
    <t>Col. W</t>
  </si>
  <si>
    <t>Col. X</t>
  </si>
  <si>
    <t>Col. Y</t>
  </si>
  <si>
    <t>Col. Z</t>
  </si>
  <si>
    <t>Col. AA</t>
  </si>
  <si>
    <t>Col. AB</t>
  </si>
  <si>
    <t>Change in Value</t>
  </si>
  <si>
    <t>Court Collection Program</t>
  </si>
  <si>
    <t>County Collection Program</t>
  </si>
  <si>
    <t>Select Primary Program</t>
  </si>
  <si>
    <t>County</t>
  </si>
  <si>
    <t>Court</t>
  </si>
  <si>
    <t xml:space="preserve">Hybrid </t>
  </si>
  <si>
    <t>Select System Used</t>
  </si>
  <si>
    <t>CUBS</t>
  </si>
  <si>
    <t>Case Management System</t>
  </si>
  <si>
    <t>Accounts Receivable System</t>
  </si>
  <si>
    <t>Select Programs That Apply</t>
  </si>
  <si>
    <t>Count and County</t>
  </si>
  <si>
    <t>None</t>
  </si>
  <si>
    <t>FINES, FEES, FORFEITURES, PENALTIES AND ASSESSMENTS: BEGINNING AND ENDING BALANCES</t>
  </si>
  <si>
    <t>COLLECTIONS METRICS FOR FINES, FEES, FORFEITURES, PENALTIES AND ASSESSMENTS</t>
  </si>
  <si>
    <t>Questions</t>
  </si>
  <si>
    <t>Response</t>
  </si>
  <si>
    <t>Use the space below to describe your collection program.</t>
  </si>
  <si>
    <t>Use the space below to discuss your collection program.</t>
  </si>
  <si>
    <t>FINES, FEES, FORFEITURES, PENALTIES AND ASSESSMENTS</t>
  </si>
  <si>
    <t xml:space="preserve">Number of cases and value reported in Columns I and L reconcile to figures reported from underlying systems and vendors. </t>
  </si>
  <si>
    <t xml:space="preserve"> Value of check boxes detected here ---------&gt;</t>
  </si>
  <si>
    <t xml:space="preserve">  These are linked to check box properties</t>
  </si>
  <si>
    <t xml:space="preserve"> Error messages counted in this column ----------------------&gt;</t>
  </si>
  <si>
    <t xml:space="preserve">      &lt;--- Out of balance error conditions detected in the column</t>
  </si>
  <si>
    <t>Description of Items Included</t>
  </si>
  <si>
    <t>Adjustments</t>
  </si>
  <si>
    <t>Col M</t>
  </si>
  <si>
    <t>Error Messages</t>
  </si>
  <si>
    <t>Col. AC</t>
  </si>
  <si>
    <t>Number of cases and value reported in columns H and I match ending value reported in prior year.</t>
  </si>
  <si>
    <t>ERROR/WARNING MESSAGES</t>
  </si>
  <si>
    <t>Col. O</t>
  </si>
  <si>
    <t>Gross Revenue Collected During the Period</t>
  </si>
  <si>
    <t>Date</t>
  </si>
  <si>
    <t>Court Contact:</t>
  </si>
  <si>
    <t>County Contact:</t>
  </si>
  <si>
    <t>E-mail Address:</t>
  </si>
  <si>
    <t>Telephone Number:</t>
  </si>
  <si>
    <t>Total</t>
  </si>
  <si>
    <t>Private Agency</t>
  </si>
  <si>
    <t>Definition</t>
  </si>
  <si>
    <t>Type here.</t>
  </si>
  <si>
    <t>C010000</t>
  </si>
  <si>
    <t>C020000</t>
  </si>
  <si>
    <t>C030000</t>
  </si>
  <si>
    <t>C040000</t>
  </si>
  <si>
    <t>C050000</t>
  </si>
  <si>
    <t>C060000</t>
  </si>
  <si>
    <t>C070000</t>
  </si>
  <si>
    <t>C080000</t>
  </si>
  <si>
    <t>C090000</t>
  </si>
  <si>
    <t>C100000</t>
  </si>
  <si>
    <t>C110000</t>
  </si>
  <si>
    <t>C120000</t>
  </si>
  <si>
    <t>C130000</t>
  </si>
  <si>
    <t>C140000</t>
  </si>
  <si>
    <t>C150000</t>
  </si>
  <si>
    <t>C160000</t>
  </si>
  <si>
    <t>C170000</t>
  </si>
  <si>
    <t>C180000</t>
  </si>
  <si>
    <t>C190000</t>
  </si>
  <si>
    <t>C200000</t>
  </si>
  <si>
    <t>C210000</t>
  </si>
  <si>
    <t>C220000</t>
  </si>
  <si>
    <t>C230000</t>
  </si>
  <si>
    <t>C240000</t>
  </si>
  <si>
    <t>C250000</t>
  </si>
  <si>
    <t>C260000</t>
  </si>
  <si>
    <t>C270000</t>
  </si>
  <si>
    <t>C280000</t>
  </si>
  <si>
    <t>C290000</t>
  </si>
  <si>
    <t>C300000</t>
  </si>
  <si>
    <t>C310000</t>
  </si>
  <si>
    <t>C320000</t>
  </si>
  <si>
    <t>C330000</t>
  </si>
  <si>
    <t>C340000</t>
  </si>
  <si>
    <t>C350000</t>
  </si>
  <si>
    <t>C360000</t>
  </si>
  <si>
    <t>C370000</t>
  </si>
  <si>
    <t>C380000</t>
  </si>
  <si>
    <t>C390000</t>
  </si>
  <si>
    <t>C400000</t>
  </si>
  <si>
    <t>C410000</t>
  </si>
  <si>
    <t>C420000</t>
  </si>
  <si>
    <t>C430000</t>
  </si>
  <si>
    <t>C440000</t>
  </si>
  <si>
    <t>C450000</t>
  </si>
  <si>
    <t>C460000</t>
  </si>
  <si>
    <t>C470000</t>
  </si>
  <si>
    <t>C480000</t>
  </si>
  <si>
    <t>C490000</t>
  </si>
  <si>
    <t>C500000</t>
  </si>
  <si>
    <t>C510000</t>
  </si>
  <si>
    <t>C520000</t>
  </si>
  <si>
    <t>C530000</t>
  </si>
  <si>
    <t>C540000</t>
  </si>
  <si>
    <t>C550000</t>
  </si>
  <si>
    <t>C560000</t>
  </si>
  <si>
    <t>C570000</t>
  </si>
  <si>
    <t>C580000</t>
  </si>
  <si>
    <t>Yes</t>
  </si>
  <si>
    <t>No</t>
  </si>
  <si>
    <t>Court/County - Alpine</t>
  </si>
  <si>
    <t>Court/County - Amador</t>
  </si>
  <si>
    <t>Court/County - Butte</t>
  </si>
  <si>
    <t>Court/County - Calaveras</t>
  </si>
  <si>
    <t>Court/County - Colusa</t>
  </si>
  <si>
    <t>Court/County - Contra Costa</t>
  </si>
  <si>
    <t>Court/County - Del Norte</t>
  </si>
  <si>
    <t>Court/County - El Dorado</t>
  </si>
  <si>
    <t>Court/County - Fresno</t>
  </si>
  <si>
    <t>Court/County - Glenn</t>
  </si>
  <si>
    <t>Court/County - Humboldt</t>
  </si>
  <si>
    <t>Court/County - Imperial</t>
  </si>
  <si>
    <t>Court/County - Inyo</t>
  </si>
  <si>
    <t>Court/County - Kern</t>
  </si>
  <si>
    <t>Court/County - Kings</t>
  </si>
  <si>
    <t>Court/County - Lake</t>
  </si>
  <si>
    <t>Court/County - Lassen</t>
  </si>
  <si>
    <t>Court/County - Los Angeles</t>
  </si>
  <si>
    <t>Court/County - Madera</t>
  </si>
  <si>
    <t>Court/County - Marin</t>
  </si>
  <si>
    <t>Court/County - Mariposa</t>
  </si>
  <si>
    <t>Court/County - Mendocino</t>
  </si>
  <si>
    <t>Court/County - Merced</t>
  </si>
  <si>
    <t>Court/County - Modoc</t>
  </si>
  <si>
    <t>Court/County - Mono</t>
  </si>
  <si>
    <t>Court/County - Monterey</t>
  </si>
  <si>
    <t>Court/County - Napa</t>
  </si>
  <si>
    <t>Court/County - Nevada</t>
  </si>
  <si>
    <t>Court/County - Orange</t>
  </si>
  <si>
    <t>Court/County - Placer</t>
  </si>
  <si>
    <t>Court/County - Plumas</t>
  </si>
  <si>
    <t>Court/County - Riverside</t>
  </si>
  <si>
    <t>Court/County - Sacramento</t>
  </si>
  <si>
    <t>Court/County - San Benito</t>
  </si>
  <si>
    <t>Court/County - San Diego</t>
  </si>
  <si>
    <t>Court/County - San Francisco</t>
  </si>
  <si>
    <t xml:space="preserve">Describe the extent to which your collection program is meeting the Judicial Council approved Collections Best Practices and identify any obstacles or problems that prevent the collections program from meeting those objectives. In the description please identify which of the twenty-five (25) Best Practices your collection program has not been implemented. Also, identify any new or additional practices that have improved your collections program. </t>
  </si>
  <si>
    <t xml:space="preserve">Please identify areas in collections (check all that apply) in which program staff would like to receive training, assistance, or additional information.  </t>
  </si>
  <si>
    <r>
      <t xml:space="preserve">Additional operational information about your </t>
    </r>
    <r>
      <rPr>
        <b/>
        <sz val="12"/>
        <rFont val="Arial"/>
        <family val="2"/>
      </rPr>
      <t xml:space="preserve">collection program for this Reporting Period. </t>
    </r>
  </si>
  <si>
    <r>
      <t xml:space="preserve">                                                                                                                                                                                                                                                                                                                                                                                                                                                                                                                                                                                                                                                                                                                                                                                                                                                  </t>
    </r>
    <r>
      <rPr>
        <b/>
        <sz val="12"/>
        <color indexed="10"/>
        <rFont val="Times New Roman"/>
        <family val="1"/>
      </rPr>
      <t/>
    </r>
  </si>
  <si>
    <t>Number of Cases Established/Referred/ Transferred in Period</t>
  </si>
  <si>
    <t>Value of Cases Established/Referred/ Transferred in Period</t>
  </si>
  <si>
    <t xml:space="preserve">Discharge from Accountability </t>
  </si>
  <si>
    <t>Intra-branch Program</t>
  </si>
  <si>
    <t>Rows 3-9 include all fines, fees, forfeitures, penalties, and assessments except victim restitution and other justice related fees (see Row 46 for more information).</t>
  </si>
  <si>
    <r>
      <t>Rows 3-9 include traffic, criminal, and juvenile delinquency case types.</t>
    </r>
    <r>
      <rPr>
        <sz val="10"/>
        <color rgb="FFFF0000"/>
        <rFont val="Arial"/>
        <family val="2"/>
      </rPr>
      <t xml:space="preserve"> </t>
    </r>
  </si>
  <si>
    <t>Rows 3-9 include infractions, misdemeanors and felonies.</t>
  </si>
  <si>
    <t xml:space="preserve">Row 3 includes all collections for cases that were paid in full on or before the due date, or current installment or accounts receivable (A/R) payment plan.  </t>
  </si>
  <si>
    <t xml:space="preserve">Row, 3, Column  D, includes all revenue collected for non-delinquent infraction, misdemeanor and felony cases. </t>
  </si>
  <si>
    <t xml:space="preserve">Rows 3-9 include cases referred/established, revenue collected, adjustments, or discharges posted during the reporting period. </t>
  </si>
  <si>
    <t>Rows 4-9, Columns B and C, represents new debt established or referred to collection programs.</t>
  </si>
  <si>
    <t>Column C also includes debt that is transferred or returned from one collection program to another during the reporting period.</t>
  </si>
  <si>
    <t xml:space="preserve">Rows 4-9 include all cases that were not paid in full on or before the due date. </t>
  </si>
  <si>
    <t xml:space="preserve">Rows 4-9, Column D includes all monies received towards the satisfaction of delinquent court-ordered debts. </t>
  </si>
  <si>
    <t>Column E includes the cost of collections that, pursuant to PC 1463.007, is allowable to offset revenue prior to distribution to other governmental entities. Cost of collections is entered in Column E as a negative number unless posting a reversal.</t>
  </si>
  <si>
    <t>Value reported in Column F includes all court-ordered suspensions, alternative sentences, dismissals, or other non-cash adjustments that decrease or increase the amount outstanding for individual debt items.</t>
  </si>
  <si>
    <t xml:space="preserve">Value reported in Column G includes all debt deemed uncollectible that has been discharged, per Government Code section 25257-25259.95.  </t>
  </si>
  <si>
    <t>Rows 24-29 include fines, fees, forfeitures, penalties, and assessments except victim restitution and other justice related fees.</t>
  </si>
  <si>
    <r>
      <t>Rows 24</t>
    </r>
    <r>
      <rPr>
        <sz val="10"/>
        <rFont val="Arial"/>
        <family val="2"/>
      </rPr>
      <t>-29 include cases that have been referred to a collection program.</t>
    </r>
  </si>
  <si>
    <t xml:space="preserve">Columns I and L includes traffic, criminal, and juvenile delinquency case types. </t>
  </si>
  <si>
    <t>Value of cases at end of period (Column L) balances to value of cases at beginning of period (Column I), plus change in value reported in Column J (which is the sum of Column C less the amounts shown in Columns D, F, and G).</t>
  </si>
  <si>
    <t>No error messages shown in Column M.  Note: An error message in Column M indicates that the beginning balance in Column I, plus the value of transactions reported in Column J (J = C- D - F- G) does not equal the ending balance reported in Column L.</t>
  </si>
  <si>
    <t xml:space="preserve"> Number of Cases Established/ Referred/ Transferred  in Period</t>
  </si>
  <si>
    <t>Value of Cases Established/ Referred/ Transferred in Period</t>
  </si>
  <si>
    <t xml:space="preserve"> Victim Restitution       (PC1202.4 (f))</t>
  </si>
  <si>
    <t>Rows 38-44 include victim restitution and other justice related fees owed to other entities that were not included in Rows  4-9.</t>
  </si>
  <si>
    <t>Rows 38-44 include only cases referred/established, revenue collected, or adjustment posted during the reporting period.</t>
  </si>
  <si>
    <t>Column P includes gross revenue collected on other justice related fees and should be entered as a positive number unless posting reversal. Adjustments in Column Q are entered as a positive number if it causes the outstanding balance to decrease or as a negative number if it causes the outstanding balance to increase.</t>
  </si>
  <si>
    <t xml:space="preserve">Column R includes revenue collected on restitution owed to a victim by court order under Penal Code section 1202.4 (f). </t>
  </si>
  <si>
    <t>Rows 50-55 include any victim restitution and other justice related fees owed to other entities that were not included in rows 24-29.</t>
  </si>
  <si>
    <r>
      <t xml:space="preserve"> </t>
    </r>
    <r>
      <rPr>
        <u/>
        <sz val="10"/>
        <rFont val="Arial"/>
        <family val="2"/>
      </rPr>
      <t xml:space="preserve">(Collections + Adjustments + Discharges)
</t>
    </r>
    <r>
      <rPr>
        <sz val="10"/>
        <rFont val="Arial"/>
        <family val="2"/>
      </rPr>
      <t xml:space="preserve">                      Referrals</t>
    </r>
    <r>
      <rPr>
        <u/>
        <sz val="10"/>
        <rFont val="Arial"/>
        <family val="2"/>
      </rPr>
      <t xml:space="preserve">
</t>
    </r>
  </si>
  <si>
    <t xml:space="preserve">Measures a collection program’s ability to resolve delinquent court-ordered debt, including alternative sentences, community service, suspended sentences and discharges. </t>
  </si>
  <si>
    <r>
      <rPr>
        <sz val="10"/>
        <rFont val="Arial"/>
        <family val="2"/>
      </rPr>
      <t xml:space="preserve">   </t>
    </r>
    <r>
      <rPr>
        <u/>
        <sz val="10"/>
        <rFont val="Arial"/>
        <family val="2"/>
      </rPr>
      <t xml:space="preserve">                 Collections                      </t>
    </r>
    <r>
      <rPr>
        <sz val="10"/>
        <rFont val="Arial"/>
        <family val="2"/>
      </rPr>
      <t xml:space="preserve"> 
   (Referrals - Adjustments - Discharges)</t>
    </r>
    <r>
      <rPr>
        <sz val="9"/>
        <rFont val="Arial"/>
        <family val="2"/>
      </rPr>
      <t xml:space="preserve">
</t>
    </r>
  </si>
  <si>
    <t xml:space="preserve">Measures the amount of revenue collected on delinquent court-ordered debt based on total delinquent accounts referred after adjustments and discharges, including NSF checks. </t>
  </si>
  <si>
    <t>1.</t>
  </si>
  <si>
    <t>2.</t>
  </si>
  <si>
    <t>3.</t>
  </si>
  <si>
    <t>Which of the comprehensive collection program components, pursuant to Penal Code 1463.007, does your court/county currently use?  If you indicated YES to question #11, you must check all in section I and at least 5 components in section II.</t>
  </si>
  <si>
    <t xml:space="preserve">Components used by Court </t>
  </si>
  <si>
    <t xml:space="preserve">Components used by County </t>
  </si>
  <si>
    <t xml:space="preserve">Components used by Private Agency </t>
  </si>
  <si>
    <t xml:space="preserve">Components used by FTB </t>
  </si>
  <si>
    <t xml:space="preserve">Components used by       Intra-branch </t>
  </si>
  <si>
    <t>I.</t>
  </si>
  <si>
    <r>
      <t>a.</t>
    </r>
    <r>
      <rPr>
        <sz val="11"/>
        <rFont val="Arial"/>
        <family val="2"/>
      </rPr>
      <t xml:space="preserve"> Attempts telephone contact with delinquent debtors for whom the program has a phone number to inform them of their delinquent status and payment options.</t>
    </r>
  </si>
  <si>
    <r>
      <t>b.</t>
    </r>
    <r>
      <rPr>
        <sz val="11"/>
        <rFont val="Arial"/>
        <family val="2"/>
      </rPr>
      <t xml:space="preserve"> Notifies delinquent debtors for whom the program has an address in writing of their outstanding obligation within 95 days of delinquency.</t>
    </r>
  </si>
  <si>
    <r>
      <t>c.</t>
    </r>
    <r>
      <rPr>
        <sz val="11"/>
        <rFont val="Arial"/>
        <family val="2"/>
      </rPr>
      <t xml:space="preserve"> Generates internal monthly reports to track collections data, such as age of debt and delinquent amounts outstanding.</t>
    </r>
  </si>
  <si>
    <r>
      <t>d.</t>
    </r>
    <r>
      <rPr>
        <sz val="11"/>
        <rFont val="Arial"/>
        <family val="2"/>
      </rPr>
      <t xml:space="preserve"> Uses Department of Motor Vehicles information to locate delinquent debtors.</t>
    </r>
  </si>
  <si>
    <r>
      <t xml:space="preserve">e. </t>
    </r>
    <r>
      <rPr>
        <sz val="11"/>
        <rFont val="Arial"/>
        <family val="2"/>
      </rPr>
      <t>Accepts payment of delinquent debt by credit card.</t>
    </r>
  </si>
  <si>
    <t>II.</t>
  </si>
  <si>
    <r>
      <t>a.</t>
    </r>
    <r>
      <rPr>
        <sz val="11"/>
        <rFont val="Arial"/>
        <family val="2"/>
      </rPr>
      <t xml:space="preserve"> Sends delinquent debt to the Franchise Tax Board's Court-Ordered Debt Collections Program.</t>
    </r>
  </si>
  <si>
    <r>
      <t>b.</t>
    </r>
    <r>
      <rPr>
        <sz val="11"/>
        <rFont val="Arial"/>
        <family val="2"/>
      </rPr>
      <t xml:space="preserve"> Sends delinquent debt to the Franchise Tax Board's Interagency Intercept Collections Program.</t>
    </r>
  </si>
  <si>
    <r>
      <t>c.</t>
    </r>
    <r>
      <rPr>
        <sz val="11"/>
        <rFont val="Arial"/>
        <family val="2"/>
      </rPr>
      <t xml:space="preserve"> Initiates driver's license suspension or hold actions when appropriate.</t>
    </r>
  </si>
  <si>
    <r>
      <t>d.</t>
    </r>
    <r>
      <rPr>
        <sz val="11"/>
        <rFont val="Arial"/>
        <family val="2"/>
      </rPr>
      <t xml:space="preserve"> Contracts with one or more private debt collectors to collect delinquent debt.</t>
    </r>
  </si>
  <si>
    <r>
      <t>e.</t>
    </r>
    <r>
      <rPr>
        <sz val="11"/>
        <rFont val="Arial"/>
        <family val="2"/>
      </rPr>
      <t xml:space="preserve"> Sends monthly bills or account statements to all delinquent debtors.</t>
    </r>
  </si>
  <si>
    <r>
      <t>f.</t>
    </r>
    <r>
      <rPr>
        <sz val="11"/>
        <rFont val="Arial"/>
        <family val="2"/>
      </rPr>
      <t xml:space="preserve"> Contracts with local, regional, state, or national skip tracing or locator resources or services to locate delinquent debtors.</t>
    </r>
  </si>
  <si>
    <r>
      <t xml:space="preserve">g. </t>
    </r>
    <r>
      <rPr>
        <sz val="11"/>
        <rFont val="Arial"/>
        <family val="2"/>
      </rPr>
      <t>Coordinates with the probation department to locate debtors who may be on formal or informal probation.</t>
    </r>
  </si>
  <si>
    <r>
      <t>h.</t>
    </r>
    <r>
      <rPr>
        <sz val="11"/>
        <rFont val="Arial"/>
        <family val="2"/>
      </rPr>
      <t xml:space="preserve"> Uses Employment Development Department employment and wage information to collect delinquent debt.</t>
    </r>
  </si>
  <si>
    <r>
      <t>i.</t>
    </r>
    <r>
      <rPr>
        <sz val="11"/>
        <rFont val="Arial"/>
        <family val="2"/>
      </rPr>
      <t xml:space="preserve"> Establishes wage and bank account garnishments where appropriate.</t>
    </r>
  </si>
  <si>
    <r>
      <t xml:space="preserve">j. </t>
    </r>
    <r>
      <rPr>
        <sz val="11"/>
        <rFont val="Arial"/>
        <family val="2"/>
      </rPr>
      <t>Places liens on real property owned by delinquent debtors when appropriate.</t>
    </r>
  </si>
  <si>
    <r>
      <t xml:space="preserve">k. </t>
    </r>
    <r>
      <rPr>
        <sz val="11"/>
        <rFont val="Arial"/>
        <family val="2"/>
      </rPr>
      <t>Uses an automated dialer or automatic call distribution system to manage telephone calls.</t>
    </r>
  </si>
  <si>
    <t>Does the court impose a civil assessment for failure to appear on infraction cases?</t>
  </si>
  <si>
    <t>Does the court impose civil assessment for failure to pay on infraction cases?</t>
  </si>
  <si>
    <t xml:space="preserve">Does the court impose a civil assessment for failure to pay on misdemeanor cases? </t>
  </si>
  <si>
    <t>Does the court impose a civil assessment for failure to pay on felony cases?</t>
  </si>
  <si>
    <r>
      <rPr>
        <sz val="11"/>
        <rFont val="Arial"/>
        <family val="2"/>
      </rPr>
      <t>Does the court impose a civil assessment on any other case type? If yes, explain in the Program Report worksheet.</t>
    </r>
    <r>
      <rPr>
        <sz val="11"/>
        <color indexed="10"/>
        <rFont val="Arial"/>
        <family val="2"/>
      </rPr>
      <t xml:space="preserve"> </t>
    </r>
  </si>
  <si>
    <t>Collection program to which the majority of delinquent debt is initially referred.</t>
  </si>
  <si>
    <t xml:space="preserve">SELECT COURT/COUNTY </t>
  </si>
  <si>
    <t>FTB-COD</t>
  </si>
  <si>
    <t>Intra-branch</t>
  </si>
  <si>
    <t>LINE 8</t>
  </si>
  <si>
    <t>LINE 18</t>
  </si>
  <si>
    <r>
      <t xml:space="preserve">____ Civil Assessment                           _____ Revenue Distribution    </t>
    </r>
    <r>
      <rPr>
        <sz val="12"/>
        <color rgb="FFFF0000"/>
        <rFont val="Times New Roman"/>
        <family val="1"/>
      </rPr>
      <t xml:space="preserve">                               </t>
    </r>
    <r>
      <rPr>
        <sz val="12"/>
        <rFont val="Times New Roman"/>
        <family val="1"/>
      </rPr>
      <t xml:space="preserve">_____ Private Collection Vendor Selection  
____ Cost Recovery                              _____ Discharge from Accountability                     _____ Other Collections-Related Issues   
 Additional comments:                                </t>
    </r>
  </si>
  <si>
    <t>List collection agencies or programs used by order in which debt is referred:</t>
  </si>
</sst>
</file>

<file path=xl/styles.xml><?xml version="1.0" encoding="utf-8"?>
<styleSheet xmlns="http://schemas.openxmlformats.org/spreadsheetml/2006/main">
  <numFmts count="3">
    <numFmt numFmtId="43" formatCode="_(* #,##0.00_);_(* \(#,##0.00\);_(* &quot;-&quot;??_);_(@_)"/>
    <numFmt numFmtId="164" formatCode="_(* #,##0_);_(* \(#,##0\);_(* &quot;-&quot;??_);_(@_)"/>
    <numFmt numFmtId="165" formatCode="[$-409]dd\-mmm\-yy;@"/>
  </numFmts>
  <fonts count="27">
    <font>
      <sz val="10"/>
      <name val="Arial"/>
    </font>
    <font>
      <sz val="10"/>
      <name val="Arial"/>
      <family val="2"/>
    </font>
    <font>
      <b/>
      <sz val="12"/>
      <name val="Arial"/>
      <family val="2"/>
    </font>
    <font>
      <sz val="12"/>
      <name val="Arial"/>
      <family val="2"/>
    </font>
    <font>
      <b/>
      <sz val="10"/>
      <name val="Arial"/>
      <family val="2"/>
    </font>
    <font>
      <sz val="14"/>
      <name val="Arial"/>
      <family val="2"/>
    </font>
    <font>
      <sz val="12"/>
      <name val="Arial"/>
      <family val="2"/>
    </font>
    <font>
      <sz val="10"/>
      <name val="Arial"/>
      <family val="2"/>
    </font>
    <font>
      <u/>
      <sz val="10"/>
      <color indexed="12"/>
      <name val="Arial"/>
      <family val="2"/>
    </font>
    <font>
      <b/>
      <sz val="10"/>
      <color indexed="12"/>
      <name val="Arial"/>
      <family val="2"/>
    </font>
    <font>
      <b/>
      <sz val="10"/>
      <color indexed="10"/>
      <name val="Arial"/>
      <family val="2"/>
    </font>
    <font>
      <sz val="10"/>
      <color indexed="10"/>
      <name val="Arial"/>
      <family val="2"/>
    </font>
    <font>
      <sz val="12"/>
      <name val="Times New Roman"/>
      <family val="1"/>
    </font>
    <font>
      <b/>
      <sz val="11"/>
      <name val="Arial"/>
      <family val="2"/>
    </font>
    <font>
      <u/>
      <sz val="10"/>
      <color indexed="12"/>
      <name val="Arial"/>
      <family val="2"/>
    </font>
    <font>
      <sz val="10"/>
      <name val="Times New Roman"/>
      <family val="1"/>
    </font>
    <font>
      <b/>
      <sz val="10"/>
      <color indexed="10"/>
      <name val="Arial"/>
      <family val="2"/>
    </font>
    <font>
      <u/>
      <sz val="10"/>
      <name val="Arial"/>
      <family val="2"/>
    </font>
    <font>
      <sz val="8"/>
      <name val="Arial"/>
      <family val="2"/>
    </font>
    <font>
      <sz val="12"/>
      <color indexed="10"/>
      <name val="Times New Roman"/>
      <family val="1"/>
    </font>
    <font>
      <sz val="12"/>
      <color rgb="FFFF0000"/>
      <name val="Times New Roman"/>
      <family val="1"/>
    </font>
    <font>
      <b/>
      <sz val="12"/>
      <color indexed="10"/>
      <name val="Times New Roman"/>
      <family val="1"/>
    </font>
    <font>
      <b/>
      <sz val="9"/>
      <name val="Arial"/>
      <family val="2"/>
    </font>
    <font>
      <sz val="10"/>
      <color rgb="FFFF0000"/>
      <name val="Arial"/>
      <family val="2"/>
    </font>
    <font>
      <sz val="9"/>
      <name val="Arial"/>
      <family val="2"/>
    </font>
    <font>
      <sz val="11"/>
      <name val="Arial"/>
      <family val="2"/>
    </font>
    <font>
      <sz val="11"/>
      <color indexed="10"/>
      <name val="Arial"/>
      <family val="2"/>
    </font>
  </fonts>
  <fills count="5">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ck">
        <color indexed="35"/>
      </left>
      <right style="thick">
        <color indexed="35"/>
      </right>
      <top style="thick">
        <color indexed="35"/>
      </top>
      <bottom/>
      <diagonal/>
    </border>
    <border>
      <left style="thick">
        <color indexed="35"/>
      </left>
      <right style="thick">
        <color indexed="35"/>
      </right>
      <top/>
      <bottom/>
      <diagonal/>
    </border>
    <border>
      <left style="thick">
        <color indexed="35"/>
      </left>
      <right style="thick">
        <color indexed="35"/>
      </right>
      <top/>
      <bottom style="thick">
        <color indexed="35"/>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202">
    <xf numFmtId="0" fontId="0" fillId="0" borderId="0" xfId="0"/>
    <xf numFmtId="0" fontId="0" fillId="0" borderId="1" xfId="0" applyBorder="1"/>
    <xf numFmtId="0" fontId="2" fillId="0" borderId="0" xfId="0" applyFont="1" applyAlignment="1">
      <alignment horizontal="center"/>
    </xf>
    <xf numFmtId="0" fontId="3" fillId="0" borderId="0" xfId="0" applyFont="1" applyAlignment="1"/>
    <xf numFmtId="0" fontId="3" fillId="0" borderId="0" xfId="0" applyFont="1" applyBorder="1" applyAlignment="1"/>
    <xf numFmtId="0" fontId="3" fillId="0" borderId="0" xfId="0" applyFont="1" applyAlignment="1">
      <alignment horizontal="right" wrapText="1"/>
    </xf>
    <xf numFmtId="0" fontId="3" fillId="0" borderId="1" xfId="0" applyFont="1" applyBorder="1" applyAlignment="1">
      <alignment horizontal="left" wrapText="1"/>
    </xf>
    <xf numFmtId="0" fontId="9" fillId="0" borderId="0" xfId="0" applyFont="1"/>
    <xf numFmtId="0" fontId="10" fillId="0" borderId="0" xfId="0" applyFont="1"/>
    <xf numFmtId="0" fontId="10" fillId="0" borderId="0" xfId="0" applyFont="1" applyFill="1"/>
    <xf numFmtId="0" fontId="8" fillId="0" borderId="0" xfId="2" applyBorder="1" applyAlignment="1" applyProtection="1"/>
    <xf numFmtId="0" fontId="2" fillId="0" borderId="0" xfId="0" applyFont="1"/>
    <xf numFmtId="0" fontId="11" fillId="0" borderId="0" xfId="0" applyFont="1"/>
    <xf numFmtId="0" fontId="0" fillId="0" borderId="0" xfId="0" applyFill="1" applyBorder="1"/>
    <xf numFmtId="0" fontId="6" fillId="0" borderId="0" xfId="0" applyFont="1" applyAlignment="1"/>
    <xf numFmtId="0" fontId="0" fillId="0" borderId="0" xfId="0" applyBorder="1"/>
    <xf numFmtId="164" fontId="1" fillId="0" borderId="1" xfId="1" applyNumberFormat="1" applyBorder="1" applyProtection="1">
      <protection locked="0"/>
    </xf>
    <xf numFmtId="0" fontId="6" fillId="2" borderId="1" xfId="0" applyFont="1" applyFill="1" applyBorder="1" applyAlignment="1">
      <alignment horizontal="left" wrapText="1"/>
    </xf>
    <xf numFmtId="0" fontId="6" fillId="0" borderId="0" xfId="0" applyFont="1" applyAlignment="1">
      <alignment horizontal="right" wrapText="1"/>
    </xf>
    <xf numFmtId="0" fontId="6" fillId="0" borderId="1" xfId="0" applyFont="1" applyBorder="1" applyAlignment="1" applyProtection="1">
      <protection locked="0"/>
    </xf>
    <xf numFmtId="0" fontId="14" fillId="0" borderId="1" xfId="2" applyFont="1" applyBorder="1" applyAlignment="1" applyProtection="1">
      <protection locked="0"/>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0" borderId="1" xfId="0" applyBorder="1" applyAlignment="1">
      <alignment horizontal="center"/>
    </xf>
    <xf numFmtId="0" fontId="2" fillId="0" borderId="0" xfId="0" applyFont="1" applyFill="1" applyBorder="1" applyAlignment="1">
      <alignment horizontal="left" vertical="center" wrapText="1"/>
    </xf>
    <xf numFmtId="0" fontId="0" fillId="0" borderId="0" xfId="0" applyBorder="1" applyAlignment="1" applyProtection="1">
      <alignment wrapText="1"/>
      <protection locked="0"/>
    </xf>
    <xf numFmtId="164" fontId="1" fillId="0" borderId="1" xfId="1" applyNumberFormat="1" applyFill="1" applyBorder="1" applyProtection="1">
      <protection locked="0"/>
    </xf>
    <xf numFmtId="0" fontId="2" fillId="0" borderId="0" xfId="0" applyFont="1" applyFill="1" applyBorder="1" applyAlignment="1">
      <alignment vertical="center" wrapText="1"/>
    </xf>
    <xf numFmtId="0" fontId="15" fillId="0" borderId="0" xfId="0" applyFont="1" applyFill="1" applyBorder="1" applyAlignment="1" applyProtection="1">
      <alignment vertical="top" wrapText="1"/>
    </xf>
    <xf numFmtId="0" fontId="16" fillId="0" borderId="0" xfId="0" applyFont="1"/>
    <xf numFmtId="0" fontId="2" fillId="3" borderId="0" xfId="0" applyFont="1" applyFill="1" applyBorder="1" applyAlignment="1" applyProtection="1">
      <alignment vertical="top" wrapText="1"/>
      <protection locked="0"/>
    </xf>
    <xf numFmtId="164" fontId="4" fillId="2" borderId="1" xfId="1" applyNumberFormat="1" applyFont="1" applyFill="1" applyBorder="1"/>
    <xf numFmtId="164" fontId="1" fillId="0" borderId="1" xfId="1" applyNumberFormat="1" applyFont="1" applyFill="1" applyBorder="1" applyProtection="1">
      <protection locked="0"/>
    </xf>
    <xf numFmtId="9" fontId="1" fillId="2" borderId="1" xfId="3" applyFont="1" applyFill="1" applyBorder="1"/>
    <xf numFmtId="165" fontId="1" fillId="0" borderId="1" xfId="1" applyNumberFormat="1" applyFill="1" applyBorder="1" applyAlignment="1" applyProtection="1">
      <alignment horizontal="center"/>
      <protection locked="0"/>
    </xf>
    <xf numFmtId="165" fontId="1" fillId="0" borderId="0" xfId="1" applyNumberFormat="1" applyFill="1" applyBorder="1" applyAlignment="1" applyProtection="1">
      <alignment horizontal="center"/>
      <protection locked="0"/>
    </xf>
    <xf numFmtId="0" fontId="0" fillId="0" borderId="0" xfId="0" applyProtection="1">
      <protection locked="0"/>
    </xf>
    <xf numFmtId="164" fontId="0" fillId="0" borderId="1" xfId="1" applyNumberFormat="1" applyFont="1" applyBorder="1" applyAlignment="1" applyProtection="1">
      <protection locked="0"/>
    </xf>
    <xf numFmtId="164" fontId="1" fillId="2" borderId="1" xfId="1" applyNumberFormat="1" applyFill="1" applyBorder="1" applyProtection="1"/>
    <xf numFmtId="164" fontId="4" fillId="2" borderId="0" xfId="1" applyNumberFormat="1" applyFont="1" applyFill="1" applyBorder="1"/>
    <xf numFmtId="0" fontId="0" fillId="0" borderId="0" xfId="0" applyFill="1" applyBorder="1" applyAlignment="1">
      <alignment vertical="center" wrapText="1"/>
    </xf>
    <xf numFmtId="0" fontId="3" fillId="0" borderId="0" xfId="0" applyFont="1" applyFill="1" applyBorder="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center"/>
    </xf>
    <xf numFmtId="0" fontId="2" fillId="3" borderId="13" xfId="0" applyFont="1" applyFill="1" applyBorder="1" applyAlignment="1">
      <alignment wrapText="1"/>
    </xf>
    <xf numFmtId="0" fontId="2" fillId="2" borderId="1" xfId="0" applyFont="1" applyFill="1" applyBorder="1" applyAlignment="1">
      <alignment horizontal="center" wrapText="1"/>
    </xf>
    <xf numFmtId="0" fontId="1" fillId="0" borderId="0" xfId="0" applyFont="1" applyBorder="1" applyAlignment="1" applyProtection="1">
      <alignment wrapText="1"/>
      <protection locked="0"/>
    </xf>
    <xf numFmtId="164" fontId="10" fillId="2" borderId="1" xfId="1" applyNumberFormat="1" applyFont="1" applyFill="1" applyBorder="1"/>
    <xf numFmtId="0" fontId="7" fillId="0" borderId="0" xfId="0" applyFont="1" applyBorder="1" applyAlignment="1">
      <alignment vertical="center" wrapText="1"/>
    </xf>
    <xf numFmtId="0" fontId="3" fillId="0" borderId="0" xfId="0" applyFont="1" applyBorder="1" applyAlignment="1" applyProtection="1">
      <alignment horizontal="left"/>
      <protection locked="0"/>
    </xf>
    <xf numFmtId="0" fontId="2" fillId="0" borderId="0" xfId="0" applyFont="1" applyFill="1" applyBorder="1" applyAlignment="1">
      <alignment horizontal="center"/>
    </xf>
    <xf numFmtId="0" fontId="7" fillId="0" borderId="0" xfId="0" applyFont="1" applyFill="1" applyBorder="1" applyAlignment="1">
      <alignment vertical="center" wrapText="1"/>
    </xf>
    <xf numFmtId="0" fontId="25" fillId="0" borderId="19" xfId="4" applyFont="1" applyFill="1" applyBorder="1" applyAlignment="1">
      <alignment horizontal="center" vertical="center" wrapText="1"/>
    </xf>
    <xf numFmtId="0" fontId="25" fillId="0" borderId="21" xfId="4" applyFont="1" applyFill="1" applyBorder="1" applyAlignment="1">
      <alignment horizontal="center" vertical="center" wrapText="1"/>
    </xf>
    <xf numFmtId="0" fontId="25" fillId="0" borderId="20" xfId="4" applyFont="1" applyFill="1" applyBorder="1" applyAlignment="1">
      <alignment horizontal="center" vertical="center" wrapText="1"/>
    </xf>
    <xf numFmtId="0" fontId="3" fillId="0" borderId="9" xfId="0" applyFont="1" applyBorder="1" applyAlignment="1">
      <alignment horizontal="left" wrapText="1"/>
    </xf>
    <xf numFmtId="0" fontId="2" fillId="0" borderId="0" xfId="0" applyFont="1" applyFill="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xf numFmtId="0" fontId="2" fillId="0" borderId="14" xfId="0" applyFont="1" applyBorder="1" applyAlignment="1">
      <alignment horizontal="center" vertical="center"/>
    </xf>
    <xf numFmtId="0" fontId="6" fillId="0" borderId="14" xfId="0" applyFont="1" applyFill="1" applyBorder="1" applyAlignment="1"/>
    <xf numFmtId="0" fontId="7" fillId="0" borderId="14" xfId="0" applyFont="1" applyFill="1" applyBorder="1" applyAlignment="1"/>
    <xf numFmtId="0" fontId="6" fillId="0" borderId="14" xfId="0" applyFont="1" applyBorder="1" applyAlignment="1"/>
    <xf numFmtId="0" fontId="3" fillId="0" borderId="14" xfId="0" applyFont="1" applyBorder="1" applyAlignment="1"/>
    <xf numFmtId="0" fontId="3" fillId="0" borderId="3" xfId="0" applyFont="1" applyBorder="1" applyAlignment="1"/>
    <xf numFmtId="0" fontId="0" fillId="0" borderId="9" xfId="0" applyBorder="1"/>
    <xf numFmtId="0" fontId="25" fillId="0" borderId="22" xfId="4" applyFont="1" applyFill="1" applyBorder="1" applyAlignment="1">
      <alignment horizontal="center" vertical="center" wrapText="1"/>
    </xf>
    <xf numFmtId="0" fontId="1" fillId="0" borderId="0" xfId="0" applyFont="1"/>
    <xf numFmtId="0" fontId="5" fillId="0" borderId="0" xfId="0" applyFont="1" applyFill="1" applyBorder="1" applyAlignment="1">
      <alignment horizontal="centerContinuous"/>
    </xf>
    <xf numFmtId="0" fontId="3" fillId="0" borderId="0" xfId="0" applyFont="1" applyAlignment="1">
      <alignment horizontal="center"/>
    </xf>
    <xf numFmtId="0" fontId="5" fillId="0" borderId="0" xfId="0" applyFont="1" applyAlignment="1">
      <alignment horizontal="center"/>
    </xf>
    <xf numFmtId="0" fontId="4" fillId="2" borderId="1" xfId="0" applyFont="1" applyFill="1" applyBorder="1"/>
    <xf numFmtId="0" fontId="4" fillId="2" borderId="1" xfId="0" applyFont="1" applyFill="1" applyBorder="1" applyAlignment="1">
      <alignment horizontal="center" vertical="center" wrapText="1"/>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7" xfId="0" applyFont="1" applyFill="1" applyBorder="1" applyAlignment="1">
      <alignment horizontal="center"/>
    </xf>
    <xf numFmtId="0" fontId="1" fillId="2" borderId="1" xfId="0" applyFont="1" applyFill="1" applyBorder="1"/>
    <xf numFmtId="0" fontId="1" fillId="2" borderId="1" xfId="0" applyFont="1" applyFill="1" applyBorder="1" applyAlignment="1">
      <alignment horizontal="left"/>
    </xf>
    <xf numFmtId="0" fontId="5" fillId="2" borderId="1" xfId="0" applyFont="1" applyFill="1" applyBorder="1" applyAlignment="1">
      <alignment horizontal="center"/>
    </xf>
    <xf numFmtId="0" fontId="4"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left"/>
    </xf>
    <xf numFmtId="0" fontId="5" fillId="0" borderId="0" xfId="0" applyFont="1" applyFill="1" applyBorder="1" applyAlignment="1">
      <alignment horizontal="center"/>
    </xf>
    <xf numFmtId="0" fontId="0" fillId="2" borderId="8" xfId="0" applyFill="1" applyBorder="1"/>
    <xf numFmtId="0" fontId="5" fillId="2" borderId="0" xfId="0" applyFont="1" applyFill="1" applyBorder="1" applyAlignment="1">
      <alignment horizontal="centerContinuous"/>
    </xf>
    <xf numFmtId="0" fontId="4" fillId="2" borderId="1" xfId="0" applyFont="1" applyFill="1" applyBorder="1" applyAlignment="1">
      <alignment horizontal="center"/>
    </xf>
    <xf numFmtId="0" fontId="5" fillId="2" borderId="1" xfId="0" applyFont="1" applyFill="1" applyBorder="1" applyAlignment="1">
      <alignment horizontal="centerContinuous"/>
    </xf>
    <xf numFmtId="0" fontId="0" fillId="0" borderId="8" xfId="0" applyBorder="1"/>
    <xf numFmtId="0" fontId="5" fillId="0" borderId="0" xfId="0" applyFont="1" applyBorder="1" applyAlignment="1">
      <alignment horizontal="center"/>
    </xf>
    <xf numFmtId="0" fontId="0" fillId="0" borderId="7" xfId="0" applyBorder="1"/>
    <xf numFmtId="164" fontId="1" fillId="2" borderId="1" xfId="0" applyNumberFormat="1" applyFont="1" applyFill="1" applyBorder="1" applyAlignment="1">
      <alignment horizontal="center"/>
    </xf>
    <xf numFmtId="164" fontId="0" fillId="0" borderId="0" xfId="0" applyNumberFormat="1"/>
    <xf numFmtId="0" fontId="3" fillId="2" borderId="0" xfId="0" applyFont="1" applyFill="1" applyBorder="1"/>
    <xf numFmtId="0" fontId="0" fillId="2" borderId="0" xfId="0" applyFill="1" applyBorder="1"/>
    <xf numFmtId="0" fontId="0" fillId="2" borderId="7" xfId="0" applyFill="1" applyBorder="1"/>
    <xf numFmtId="0" fontId="3" fillId="0" borderId="0" xfId="0" applyFont="1"/>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0" fillId="0" borderId="2" xfId="0" applyNumberFormat="1" applyBorder="1" applyAlignment="1" applyProtection="1">
      <protection locked="0"/>
    </xf>
    <xf numFmtId="164" fontId="10" fillId="2" borderId="1" xfId="0" applyNumberFormat="1" applyFont="1" applyFill="1" applyBorder="1" applyAlignment="1" applyProtection="1"/>
    <xf numFmtId="0" fontId="3" fillId="0" borderId="0" xfId="0" applyFont="1" applyBorder="1"/>
    <xf numFmtId="0" fontId="4" fillId="2" borderId="1" xfId="0" applyFont="1" applyFill="1" applyBorder="1" applyAlignment="1">
      <alignment horizontal="center" wrapText="1"/>
    </xf>
    <xf numFmtId="0" fontId="10" fillId="2" borderId="4" xfId="0" applyFont="1" applyFill="1" applyBorder="1"/>
    <xf numFmtId="0" fontId="11" fillId="2" borderId="4" xfId="0" applyFont="1" applyFill="1" applyBorder="1"/>
    <xf numFmtId="0" fontId="11" fillId="2" borderId="3" xfId="0" applyFont="1" applyFill="1" applyBorder="1"/>
    <xf numFmtId="0" fontId="10" fillId="2" borderId="5" xfId="0" applyFont="1" applyFill="1" applyBorder="1"/>
    <xf numFmtId="0" fontId="0" fillId="2" borderId="5" xfId="0" applyFill="1" applyBorder="1"/>
    <xf numFmtId="0" fontId="0" fillId="2" borderId="10" xfId="0" applyFill="1" applyBorder="1"/>
    <xf numFmtId="0" fontId="4" fillId="0" borderId="0" xfId="0" applyFont="1" applyFill="1" applyBorder="1" applyAlignment="1" applyProtection="1">
      <alignment horizontal="left"/>
    </xf>
    <xf numFmtId="0" fontId="0" fillId="0" borderId="0" xfId="0" applyFill="1" applyBorder="1" applyAlignment="1" applyProtection="1"/>
    <xf numFmtId="0" fontId="0" fillId="0" borderId="0" xfId="0" applyProtection="1"/>
    <xf numFmtId="0" fontId="1" fillId="0" borderId="0" xfId="0" applyFont="1" applyFill="1" applyBorder="1" applyAlignment="1" applyProtection="1">
      <alignment horizontal="left"/>
    </xf>
    <xf numFmtId="0" fontId="0" fillId="0" borderId="0" xfId="0" applyAlignment="1" applyProtection="1"/>
    <xf numFmtId="0" fontId="1" fillId="0" borderId="0" xfId="0" applyFont="1" applyFill="1" applyBorder="1" applyAlignment="1" applyProtection="1">
      <alignment horizontal="left"/>
      <protection locked="0"/>
    </xf>
    <xf numFmtId="0" fontId="0" fillId="0" borderId="0" xfId="0" applyFill="1" applyBorder="1" applyAlignment="1" applyProtection="1">
      <protection locked="0"/>
    </xf>
    <xf numFmtId="0" fontId="1" fillId="0" borderId="6" xfId="0" applyFont="1" applyBorder="1" applyAlignment="1" applyProtection="1">
      <alignment horizontal="left"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protection locked="0"/>
    </xf>
    <xf numFmtId="0" fontId="0" fillId="0" borderId="0" xfId="0" applyBorder="1" applyAlignment="1" applyProtection="1">
      <protection locked="0"/>
    </xf>
    <xf numFmtId="0" fontId="0" fillId="0" borderId="0" xfId="0" applyAlignment="1" applyProtection="1">
      <protection locked="0"/>
    </xf>
    <xf numFmtId="0" fontId="0" fillId="0" borderId="6" xfId="0" applyBorder="1" applyAlignment="1" applyProtection="1">
      <protection locked="0"/>
    </xf>
    <xf numFmtId="0" fontId="4" fillId="0" borderId="0" xfId="0" applyFont="1" applyFill="1" applyBorder="1" applyAlignment="1" applyProtection="1">
      <alignment horizontal="left"/>
      <protection locked="0"/>
    </xf>
    <xf numFmtId="0" fontId="1" fillId="0" borderId="0" xfId="0" applyFont="1" applyBorder="1" applyAlignment="1" applyProtection="1">
      <alignment horizontal="left" wrapText="1"/>
      <protection locked="0"/>
    </xf>
    <xf numFmtId="0" fontId="0" fillId="0" borderId="0" xfId="0" applyBorder="1" applyAlignment="1" applyProtection="1">
      <alignment horizontal="left"/>
      <protection locked="0"/>
    </xf>
    <xf numFmtId="0" fontId="4" fillId="2" borderId="1" xfId="0" applyFont="1" applyFill="1" applyBorder="1" applyAlignment="1">
      <alignment horizontal="center"/>
    </xf>
    <xf numFmtId="0" fontId="22" fillId="2" borderId="1" xfId="0" applyFont="1" applyFill="1" applyBorder="1" applyAlignment="1">
      <alignment horizontal="center" vertical="center" wrapText="1"/>
    </xf>
    <xf numFmtId="0" fontId="1" fillId="2" borderId="1" xfId="0" applyFont="1" applyFill="1" applyBorder="1" applyAlignment="1">
      <alignment wrapText="1"/>
    </xf>
    <xf numFmtId="0" fontId="3" fillId="0" borderId="1" xfId="0" applyFont="1" applyBorder="1" applyAlignment="1" applyProtection="1">
      <protection locked="0"/>
    </xf>
    <xf numFmtId="0" fontId="8" fillId="0" borderId="1" xfId="2" applyBorder="1" applyAlignment="1" applyProtection="1">
      <protection locked="0"/>
    </xf>
    <xf numFmtId="0" fontId="3" fillId="0" borderId="2" xfId="0" applyFont="1" applyBorder="1" applyAlignment="1"/>
    <xf numFmtId="0" fontId="3" fillId="0" borderId="14" xfId="0" applyFont="1" applyBorder="1" applyAlignment="1"/>
    <xf numFmtId="0" fontId="3" fillId="0" borderId="9" xfId="0" applyFont="1" applyBorder="1" applyAlignment="1"/>
    <xf numFmtId="0" fontId="25" fillId="4" borderId="1" xfId="4" applyFont="1" applyFill="1" applyBorder="1" applyAlignment="1">
      <alignment horizontal="left" vertical="center" wrapText="1"/>
    </xf>
    <xf numFmtId="0" fontId="26" fillId="4" borderId="1" xfId="4" applyFont="1" applyFill="1" applyBorder="1" applyAlignment="1">
      <alignment horizontal="left" vertical="center" wrapText="1"/>
    </xf>
    <xf numFmtId="0" fontId="13" fillId="4" borderId="1" xfId="4" applyFont="1" applyFill="1" applyBorder="1" applyAlignment="1">
      <alignment horizontal="left" vertical="center" wrapText="1"/>
    </xf>
    <xf numFmtId="0" fontId="25" fillId="4" borderId="1" xfId="4" applyFont="1" applyFill="1" applyBorder="1" applyAlignment="1">
      <alignment vertical="center" wrapText="1"/>
    </xf>
    <xf numFmtId="49" fontId="3" fillId="0" borderId="1" xfId="0" applyNumberFormat="1" applyFont="1" applyBorder="1" applyAlignment="1" applyProtection="1">
      <alignment horizontal="left"/>
      <protection locked="0"/>
    </xf>
    <xf numFmtId="49" fontId="0" fillId="0" borderId="1" xfId="0" applyNumberFormat="1" applyBorder="1" applyAlignment="1" applyProtection="1">
      <alignment horizontal="left"/>
      <protection locked="0"/>
    </xf>
    <xf numFmtId="0" fontId="3" fillId="2" borderId="15" xfId="0" applyFont="1" applyFill="1" applyBorder="1" applyAlignment="1">
      <alignment horizontal="lef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5" xfId="0" applyFont="1" applyBorder="1" applyAlignment="1">
      <alignment vertical="center" wrapText="1"/>
    </xf>
    <xf numFmtId="0" fontId="3" fillId="0" borderId="2" xfId="0" applyFont="1" applyBorder="1" applyAlignment="1" applyProtection="1">
      <alignment horizontal="left"/>
      <protection locked="0"/>
    </xf>
    <xf numFmtId="0" fontId="3" fillId="0" borderId="9" xfId="0" applyFont="1" applyBorder="1" applyAlignment="1" applyProtection="1">
      <alignment horizontal="left"/>
      <protection locked="0"/>
    </xf>
    <xf numFmtId="0" fontId="2" fillId="0" borderId="0" xfId="0" applyFont="1" applyAlignment="1">
      <alignment horizontal="center"/>
    </xf>
    <xf numFmtId="0" fontId="6" fillId="2" borderId="1" xfId="0" applyFont="1" applyFill="1" applyBorder="1" applyAlignment="1">
      <alignment horizontal="left" wrapText="1"/>
    </xf>
    <xf numFmtId="0" fontId="7" fillId="0" borderId="1" xfId="0" applyFont="1" applyBorder="1" applyAlignment="1">
      <alignment wrapText="1"/>
    </xf>
    <xf numFmtId="0" fontId="25" fillId="2" borderId="1" xfId="0" applyFont="1" applyFill="1" applyBorder="1" applyAlignment="1">
      <alignment horizontal="left" wrapText="1"/>
    </xf>
    <xf numFmtId="0" fontId="25" fillId="0" borderId="1" xfId="0" applyFont="1" applyBorder="1" applyAlignment="1">
      <alignment wrapText="1"/>
    </xf>
    <xf numFmtId="0" fontId="25" fillId="2" borderId="1" xfId="4" applyFont="1" applyFill="1" applyBorder="1" applyAlignment="1">
      <alignment horizontal="left" wrapText="1"/>
    </xf>
    <xf numFmtId="0" fontId="1" fillId="2" borderId="1" xfId="4" applyFont="1" applyFill="1" applyBorder="1" applyAlignment="1">
      <alignment horizontal="left" wrapText="1"/>
    </xf>
    <xf numFmtId="0" fontId="12" fillId="0" borderId="16" xfId="0" applyFont="1" applyFill="1" applyBorder="1" applyAlignment="1" applyProtection="1">
      <alignment horizontal="left" vertical="top" wrapText="1"/>
      <protection locked="0"/>
    </xf>
    <xf numFmtId="0" fontId="12" fillId="0" borderId="17" xfId="0" applyFont="1" applyFill="1" applyBorder="1" applyAlignment="1" applyProtection="1">
      <alignment horizontal="left" vertical="top" wrapText="1"/>
      <protection locked="0"/>
    </xf>
    <xf numFmtId="0" fontId="12" fillId="0" borderId="18" xfId="0" applyFont="1" applyFill="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2" fillId="2" borderId="15"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wrapText="1"/>
    </xf>
    <xf numFmtId="0" fontId="2" fillId="2" borderId="10" xfId="0" applyFont="1" applyFill="1" applyBorder="1" applyAlignment="1">
      <alignment horizontal="center" wrapText="1"/>
    </xf>
    <xf numFmtId="0" fontId="2" fillId="2" borderId="2"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wrapText="1"/>
    </xf>
    <xf numFmtId="0" fontId="2" fillId="2" borderId="9" xfId="0" applyFont="1" applyFill="1" applyBorder="1" applyAlignment="1" applyProtection="1">
      <alignment horizontal="left" wrapText="1"/>
    </xf>
    <xf numFmtId="0" fontId="24" fillId="2" borderId="2" xfId="0" applyFont="1" applyFill="1" applyBorder="1" applyAlignment="1">
      <alignment horizontal="left" wrapText="1"/>
    </xf>
    <xf numFmtId="0" fontId="24" fillId="2" borderId="9" xfId="0" applyFont="1" applyFill="1" applyBorder="1" applyAlignment="1">
      <alignment horizontal="left" wrapText="1"/>
    </xf>
    <xf numFmtId="0" fontId="1" fillId="2" borderId="2" xfId="0" applyFont="1" applyFill="1" applyBorder="1" applyAlignment="1">
      <alignment horizontal="left" wrapText="1"/>
    </xf>
    <xf numFmtId="0" fontId="1" fillId="2" borderId="14" xfId="0" applyFont="1" applyFill="1" applyBorder="1" applyAlignment="1">
      <alignment horizontal="left" wrapText="1"/>
    </xf>
    <xf numFmtId="0" fontId="1" fillId="2" borderId="9" xfId="0" applyFont="1" applyFill="1" applyBorder="1" applyAlignment="1">
      <alignment horizontal="left" wrapText="1"/>
    </xf>
    <xf numFmtId="0" fontId="4" fillId="3" borderId="2" xfId="0" applyFont="1" applyFill="1" applyBorder="1" applyAlignment="1">
      <alignment horizontal="center"/>
    </xf>
    <xf numFmtId="0" fontId="4" fillId="3" borderId="14" xfId="0" applyFont="1" applyFill="1" applyBorder="1" applyAlignment="1">
      <alignment horizontal="center"/>
    </xf>
    <xf numFmtId="0" fontId="4" fillId="3" borderId="9" xfId="0" applyFont="1" applyFill="1" applyBorder="1" applyAlignment="1">
      <alignment horizontal="center"/>
    </xf>
    <xf numFmtId="0" fontId="0" fillId="0" borderId="0" xfId="0" applyBorder="1" applyAlignment="1" applyProtection="1">
      <alignment horizontal="left"/>
      <protection locked="0"/>
    </xf>
    <xf numFmtId="0" fontId="4" fillId="2" borderId="2" xfId="0" applyFont="1" applyFill="1" applyBorder="1" applyAlignment="1">
      <alignment horizontal="center"/>
    </xf>
    <xf numFmtId="0" fontId="4" fillId="2" borderId="9" xfId="0" applyFont="1" applyFill="1" applyBorder="1" applyAlignment="1">
      <alignment horizontal="center"/>
    </xf>
    <xf numFmtId="0" fontId="4" fillId="2" borderId="14" xfId="0" applyFont="1" applyFill="1" applyBorder="1" applyAlignment="1">
      <alignment horizontal="center"/>
    </xf>
    <xf numFmtId="0" fontId="4" fillId="3" borderId="15" xfId="0" applyFont="1" applyFill="1" applyBorder="1" applyAlignment="1">
      <alignment horizontal="center"/>
    </xf>
    <xf numFmtId="0" fontId="4" fillId="3" borderId="4"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center"/>
    </xf>
    <xf numFmtId="0" fontId="1" fillId="2" borderId="10" xfId="0" applyFont="1" applyFill="1" applyBorder="1" applyAlignment="1">
      <alignment horizontal="left" wrapText="1"/>
    </xf>
    <xf numFmtId="0" fontId="1" fillId="2" borderId="11" xfId="0" applyFont="1" applyFill="1" applyBorder="1" applyAlignment="1">
      <alignment horizontal="left" wrapText="1"/>
    </xf>
    <xf numFmtId="0" fontId="1" fillId="2" borderId="2" xfId="0" applyFont="1" applyFill="1" applyBorder="1" applyAlignment="1">
      <alignment horizontal="left"/>
    </xf>
    <xf numFmtId="0" fontId="1" fillId="2" borderId="14" xfId="0" applyFont="1" applyFill="1" applyBorder="1" applyAlignment="1">
      <alignment horizontal="left"/>
    </xf>
    <xf numFmtId="0" fontId="1" fillId="2" borderId="9" xfId="0" applyFont="1" applyFill="1" applyBorder="1" applyAlignment="1">
      <alignment horizontal="left"/>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2343150</xdr:colOff>
      <xdr:row>73</xdr:row>
      <xdr:rowOff>47625</xdr:rowOff>
    </xdr:from>
    <xdr:ext cx="184731" cy="264560"/>
    <xdr:sp macro="" textlink="">
      <xdr:nvSpPr>
        <xdr:cNvPr id="2" name="TextBox 1"/>
        <xdr:cNvSpPr txBox="1"/>
      </xdr:nvSpPr>
      <xdr:spPr>
        <a:xfrm>
          <a:off x="234315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3219450</xdr:colOff>
      <xdr:row>15</xdr:row>
      <xdr:rowOff>0</xdr:rowOff>
    </xdr:from>
    <xdr:ext cx="184731" cy="264560"/>
    <xdr:sp macro="" textlink="">
      <xdr:nvSpPr>
        <xdr:cNvPr id="3" name="TextBox 2"/>
        <xdr:cNvSpPr txBox="1"/>
      </xdr:nvSpPr>
      <xdr:spPr>
        <a:xfrm>
          <a:off x="32194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69</xdr:row>
      <xdr:rowOff>47625</xdr:rowOff>
    </xdr:from>
    <xdr:ext cx="184731" cy="264560"/>
    <xdr:sp macro="" textlink="">
      <xdr:nvSpPr>
        <xdr:cNvPr id="4" name="TextBox 3"/>
        <xdr:cNvSpPr txBox="1"/>
      </xdr:nvSpPr>
      <xdr:spPr>
        <a:xfrm>
          <a:off x="2343150" y="122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71</xdr:row>
      <xdr:rowOff>47625</xdr:rowOff>
    </xdr:from>
    <xdr:ext cx="184731" cy="264560"/>
    <xdr:sp macro="" textlink="">
      <xdr:nvSpPr>
        <xdr:cNvPr id="5" name="TextBox 4"/>
        <xdr:cNvSpPr txBox="1"/>
      </xdr:nvSpPr>
      <xdr:spPr>
        <a:xfrm>
          <a:off x="2343150" y="126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72</xdr:row>
      <xdr:rowOff>47625</xdr:rowOff>
    </xdr:from>
    <xdr:ext cx="184731" cy="264560"/>
    <xdr:sp macro="" textlink="">
      <xdr:nvSpPr>
        <xdr:cNvPr id="6" name="TextBox 5"/>
        <xdr:cNvSpPr txBox="1"/>
      </xdr:nvSpPr>
      <xdr:spPr>
        <a:xfrm>
          <a:off x="2343150"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72</xdr:row>
      <xdr:rowOff>47625</xdr:rowOff>
    </xdr:from>
    <xdr:ext cx="184731" cy="264560"/>
    <xdr:sp macro="" textlink="">
      <xdr:nvSpPr>
        <xdr:cNvPr id="7" name="TextBox 6"/>
        <xdr:cNvSpPr txBox="1"/>
      </xdr:nvSpPr>
      <xdr:spPr>
        <a:xfrm>
          <a:off x="2343150"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CRO\Collections\Collections%20Documents\Collections%20Report%20to%20Legislature%20FY2011-2012\Legislative%20Report%20Documents\Attach%202%20Collections%20Reporting%20Template%20Rev%206.1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act and Other Information"/>
      <sheetName val="Data"/>
      <sheetName val="Program"/>
      <sheetName val="Performance"/>
      <sheetName val="Annual Financial Report "/>
      <sheetName val="Code2"/>
      <sheetName val="Code"/>
      <sheetName val="Sheet1"/>
    </sheetNames>
    <sheetDataSet>
      <sheetData sheetId="0"/>
      <sheetData sheetId="1">
        <row r="2">
          <cell r="D2" t="str">
            <v>Select court/county (see Contact Information worksheet #1)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I50"/>
  <sheetViews>
    <sheetView tabSelected="1" zoomScaleNormal="100" zoomScaleSheetLayoutView="100" workbookViewId="0">
      <selection activeCell="B19" sqref="B19"/>
    </sheetView>
  </sheetViews>
  <sheetFormatPr defaultColWidth="9.140625" defaultRowHeight="15"/>
  <cols>
    <col min="1" max="1" width="4.42578125" style="3" customWidth="1"/>
    <col min="2" max="2" width="24" style="3" customWidth="1"/>
    <col min="3" max="3" width="28" style="3" customWidth="1"/>
    <col min="4" max="4" width="25.5703125" style="3" customWidth="1"/>
    <col min="5" max="6" width="15.140625" style="3" customWidth="1"/>
    <col min="7" max="7" width="16.140625" style="3" customWidth="1"/>
    <col min="8" max="8" width="15.140625" style="3" customWidth="1"/>
    <col min="9" max="9" width="13.7109375" style="3" customWidth="1"/>
    <col min="10" max="16384" width="9.140625" style="3"/>
  </cols>
  <sheetData>
    <row r="1" spans="1:7" ht="15.75">
      <c r="B1" s="151"/>
      <c r="C1" s="151"/>
      <c r="D1" s="151"/>
      <c r="E1" s="151"/>
      <c r="F1" s="151"/>
      <c r="G1" s="151"/>
    </row>
    <row r="2" spans="1:7">
      <c r="E2" s="3" t="s">
        <v>76</v>
      </c>
    </row>
    <row r="3" spans="1:7" ht="11.25" customHeight="1">
      <c r="C3" s="4"/>
    </row>
    <row r="4" spans="1:7" ht="20.25" customHeight="1">
      <c r="A4" s="21">
        <v>1</v>
      </c>
      <c r="B4" s="61" t="s">
        <v>25</v>
      </c>
      <c r="C4" s="62"/>
      <c r="D4" s="4"/>
      <c r="E4" s="4"/>
      <c r="F4" s="4"/>
    </row>
    <row r="5" spans="1:7" ht="9.75" customHeight="1">
      <c r="A5" s="2"/>
      <c r="B5" s="18"/>
      <c r="C5" s="14"/>
    </row>
    <row r="6" spans="1:7" ht="15.75">
      <c r="A6" s="21">
        <v>2</v>
      </c>
      <c r="B6" s="17" t="s">
        <v>155</v>
      </c>
      <c r="C6" s="132"/>
      <c r="D6" s="4"/>
      <c r="E6" s="4"/>
      <c r="F6" s="4"/>
    </row>
    <row r="7" spans="1:7" ht="15.75">
      <c r="A7" s="21">
        <v>3</v>
      </c>
      <c r="B7" s="17" t="s">
        <v>158</v>
      </c>
      <c r="C7" s="19"/>
      <c r="D7" s="4"/>
      <c r="E7" s="4"/>
      <c r="F7" s="4"/>
    </row>
    <row r="8" spans="1:7" ht="15.75">
      <c r="A8" s="21">
        <v>4</v>
      </c>
      <c r="B8" s="17" t="s">
        <v>157</v>
      </c>
      <c r="C8" s="133"/>
      <c r="D8" s="10"/>
      <c r="E8" s="4"/>
      <c r="F8" s="4"/>
    </row>
    <row r="9" spans="1:7" ht="8.25" customHeight="1">
      <c r="A9" s="2"/>
      <c r="B9" s="18"/>
      <c r="C9" s="19"/>
      <c r="D9" s="4" t="s">
        <v>76</v>
      </c>
      <c r="E9" s="4"/>
      <c r="F9" s="4"/>
    </row>
    <row r="10" spans="1:7" ht="15.75">
      <c r="A10" s="21">
        <v>5</v>
      </c>
      <c r="B10" s="17" t="s">
        <v>156</v>
      </c>
      <c r="C10" s="19"/>
      <c r="D10" s="4"/>
      <c r="E10" s="4"/>
      <c r="F10" s="4"/>
    </row>
    <row r="11" spans="1:7" ht="15.75">
      <c r="A11" s="21">
        <v>6</v>
      </c>
      <c r="B11" s="17" t="s">
        <v>158</v>
      </c>
      <c r="C11" s="19"/>
      <c r="D11" s="4"/>
      <c r="E11" s="4"/>
      <c r="F11" s="4"/>
    </row>
    <row r="12" spans="1:7" ht="15.75">
      <c r="A12" s="21">
        <v>7</v>
      </c>
      <c r="B12" s="17" t="s">
        <v>157</v>
      </c>
      <c r="C12" s="20"/>
      <c r="D12" s="10"/>
      <c r="E12" s="4"/>
      <c r="F12" s="4"/>
    </row>
    <row r="13" spans="1:7" ht="8.25" customHeight="1">
      <c r="A13" s="2"/>
      <c r="B13" s="18"/>
      <c r="C13" s="14"/>
      <c r="E13" s="4"/>
      <c r="F13" s="4"/>
    </row>
    <row r="14" spans="1:7" ht="21.75" customHeight="1">
      <c r="A14" s="21">
        <v>8</v>
      </c>
      <c r="B14" s="143" t="s">
        <v>336</v>
      </c>
      <c r="C14" s="144"/>
      <c r="D14" s="141" t="s">
        <v>297</v>
      </c>
      <c r="E14" s="142"/>
      <c r="F14" s="4"/>
    </row>
    <row r="15" spans="1:7" ht="20.25" customHeight="1">
      <c r="A15" s="21">
        <v>9</v>
      </c>
      <c r="B15" s="145"/>
      <c r="C15" s="146"/>
      <c r="D15" s="141" t="s">
        <v>298</v>
      </c>
      <c r="E15" s="142"/>
      <c r="F15" s="4"/>
    </row>
    <row r="16" spans="1:7" ht="19.5" customHeight="1">
      <c r="A16" s="21">
        <v>10</v>
      </c>
      <c r="B16" s="147"/>
      <c r="C16" s="148"/>
      <c r="D16" s="141" t="s">
        <v>299</v>
      </c>
      <c r="E16" s="142"/>
      <c r="F16" s="4"/>
    </row>
    <row r="17" spans="1:9" ht="20.25" customHeight="1">
      <c r="A17" s="54"/>
      <c r="B17" s="55"/>
      <c r="C17" s="52"/>
      <c r="D17" s="149">
        <v>4</v>
      </c>
      <c r="E17" s="150"/>
      <c r="F17" s="4"/>
    </row>
    <row r="18" spans="1:9" ht="19.5" customHeight="1">
      <c r="A18" s="54"/>
      <c r="B18" s="55"/>
      <c r="C18" s="52"/>
      <c r="D18" s="149">
        <v>5</v>
      </c>
      <c r="E18" s="150"/>
      <c r="F18" s="4"/>
    </row>
    <row r="19" spans="1:9" ht="15.75">
      <c r="A19" s="54"/>
      <c r="B19" s="55"/>
      <c r="C19" s="52"/>
      <c r="D19" s="53"/>
      <c r="E19" s="53"/>
      <c r="F19" s="4"/>
    </row>
    <row r="20" spans="1:9" ht="10.5" customHeight="1">
      <c r="A20" s="2"/>
      <c r="B20" s="5"/>
    </row>
    <row r="21" spans="1:9" ht="30.95" customHeight="1" thickBot="1">
      <c r="A21" s="21">
        <v>11</v>
      </c>
      <c r="B21" s="152" t="s">
        <v>73</v>
      </c>
      <c r="C21" s="153"/>
      <c r="D21" s="153"/>
      <c r="E21" s="68"/>
    </row>
    <row r="22" spans="1:9" ht="72" customHeight="1" thickBot="1">
      <c r="A22" s="22">
        <v>12</v>
      </c>
      <c r="B22" s="154" t="s">
        <v>300</v>
      </c>
      <c r="C22" s="155"/>
      <c r="D22" s="155"/>
      <c r="E22" s="57" t="s">
        <v>301</v>
      </c>
      <c r="F22" s="70" t="s">
        <v>302</v>
      </c>
      <c r="G22" s="56" t="s">
        <v>303</v>
      </c>
      <c r="H22" s="57" t="s">
        <v>304</v>
      </c>
      <c r="I22" s="58" t="s">
        <v>305</v>
      </c>
    </row>
    <row r="23" spans="1:9" ht="30.75" customHeight="1">
      <c r="A23" s="22" t="s">
        <v>306</v>
      </c>
      <c r="B23" s="139" t="s">
        <v>307</v>
      </c>
      <c r="C23" s="140"/>
      <c r="D23" s="140"/>
      <c r="E23" s="69"/>
      <c r="F23" s="6"/>
      <c r="G23" s="6"/>
      <c r="H23" s="6"/>
      <c r="I23" s="6"/>
    </row>
    <row r="24" spans="1:9" ht="30.95" customHeight="1">
      <c r="A24" s="22"/>
      <c r="B24" s="139" t="s">
        <v>308</v>
      </c>
      <c r="C24" s="139"/>
      <c r="D24" s="139"/>
      <c r="E24" s="59"/>
      <c r="F24" s="6"/>
      <c r="G24" s="6"/>
      <c r="H24" s="6"/>
      <c r="I24" s="6"/>
    </row>
    <row r="25" spans="1:9" ht="31.5" customHeight="1">
      <c r="A25" s="22"/>
      <c r="B25" s="139" t="s">
        <v>309</v>
      </c>
      <c r="C25" s="140"/>
      <c r="D25" s="140"/>
      <c r="E25" s="59"/>
      <c r="F25" s="6"/>
      <c r="G25" s="6"/>
      <c r="H25" s="6"/>
      <c r="I25" s="6"/>
    </row>
    <row r="26" spans="1:9" ht="19.5" customHeight="1">
      <c r="A26" s="22"/>
      <c r="B26" s="139" t="s">
        <v>310</v>
      </c>
      <c r="C26" s="140"/>
      <c r="D26" s="140"/>
      <c r="E26" s="59"/>
      <c r="F26" s="6"/>
      <c r="G26" s="6"/>
      <c r="H26" s="6"/>
      <c r="I26" s="6"/>
    </row>
    <row r="27" spans="1:9" ht="24" customHeight="1">
      <c r="A27" s="22"/>
      <c r="B27" s="139" t="s">
        <v>311</v>
      </c>
      <c r="C27" s="140"/>
      <c r="D27" s="140"/>
      <c r="E27" s="59"/>
      <c r="F27" s="6"/>
      <c r="G27" s="6"/>
      <c r="H27" s="6"/>
      <c r="I27" s="6"/>
    </row>
    <row r="28" spans="1:9" ht="32.25" customHeight="1">
      <c r="A28" s="22" t="s">
        <v>312</v>
      </c>
      <c r="B28" s="139" t="s">
        <v>313</v>
      </c>
      <c r="C28" s="140"/>
      <c r="D28" s="140"/>
      <c r="E28" s="59"/>
      <c r="F28" s="6"/>
      <c r="G28" s="6"/>
      <c r="H28" s="6"/>
      <c r="I28" s="6"/>
    </row>
    <row r="29" spans="1:9" ht="29.25" customHeight="1">
      <c r="A29" s="22"/>
      <c r="B29" s="139" t="s">
        <v>314</v>
      </c>
      <c r="C29" s="140"/>
      <c r="D29" s="140"/>
      <c r="E29" s="59"/>
      <c r="F29" s="6"/>
      <c r="G29" s="6"/>
      <c r="H29" s="6"/>
      <c r="I29" s="6"/>
    </row>
    <row r="30" spans="1:9" ht="20.25" customHeight="1">
      <c r="A30" s="22"/>
      <c r="B30" s="139" t="s">
        <v>315</v>
      </c>
      <c r="C30" s="140"/>
      <c r="D30" s="140"/>
      <c r="E30" s="59"/>
      <c r="F30" s="6"/>
      <c r="G30" s="6"/>
      <c r="H30" s="6"/>
      <c r="I30" s="6"/>
    </row>
    <row r="31" spans="1:9" ht="18.75" customHeight="1">
      <c r="A31" s="22"/>
      <c r="B31" s="139" t="s">
        <v>316</v>
      </c>
      <c r="C31" s="140"/>
      <c r="D31" s="140"/>
      <c r="E31" s="59"/>
      <c r="F31" s="6"/>
      <c r="G31" s="6"/>
      <c r="H31" s="6"/>
      <c r="I31" s="6"/>
    </row>
    <row r="32" spans="1:9" ht="18.75" customHeight="1">
      <c r="A32" s="22"/>
      <c r="B32" s="139" t="s">
        <v>317</v>
      </c>
      <c r="C32" s="140"/>
      <c r="D32" s="140"/>
      <c r="E32" s="59"/>
      <c r="F32" s="6"/>
      <c r="G32" s="6"/>
      <c r="H32" s="6"/>
      <c r="I32" s="6"/>
    </row>
    <row r="33" spans="1:9" ht="31.5" customHeight="1">
      <c r="A33" s="22"/>
      <c r="B33" s="139" t="s">
        <v>318</v>
      </c>
      <c r="C33" s="140"/>
      <c r="D33" s="140"/>
      <c r="E33" s="59"/>
      <c r="F33" s="6"/>
      <c r="G33" s="6"/>
      <c r="H33" s="6"/>
      <c r="I33" s="6"/>
    </row>
    <row r="34" spans="1:9" ht="30" customHeight="1">
      <c r="A34" s="22"/>
      <c r="B34" s="139" t="s">
        <v>319</v>
      </c>
      <c r="C34" s="140"/>
      <c r="D34" s="140"/>
      <c r="E34" s="59"/>
      <c r="F34" s="6"/>
      <c r="G34" s="6"/>
      <c r="H34" s="6"/>
      <c r="I34" s="6"/>
    </row>
    <row r="35" spans="1:9" ht="30.75" customHeight="1">
      <c r="A35" s="22"/>
      <c r="B35" s="139" t="s">
        <v>320</v>
      </c>
      <c r="C35" s="140"/>
      <c r="D35" s="140"/>
      <c r="E35" s="59"/>
      <c r="F35" s="6"/>
      <c r="G35" s="6"/>
      <c r="H35" s="6"/>
      <c r="I35" s="6"/>
    </row>
    <row r="36" spans="1:9" ht="17.25" customHeight="1">
      <c r="A36" s="22"/>
      <c r="B36" s="139" t="s">
        <v>321</v>
      </c>
      <c r="C36" s="140"/>
      <c r="D36" s="140"/>
      <c r="E36" s="59"/>
      <c r="F36" s="6"/>
      <c r="G36" s="6"/>
      <c r="H36" s="6"/>
      <c r="I36" s="6"/>
    </row>
    <row r="37" spans="1:9" ht="17.25" customHeight="1">
      <c r="A37" s="22"/>
      <c r="B37" s="139" t="s">
        <v>322</v>
      </c>
      <c r="C37" s="140"/>
      <c r="D37" s="140"/>
      <c r="E37" s="59"/>
      <c r="F37" s="6"/>
      <c r="G37" s="6"/>
      <c r="H37" s="6"/>
      <c r="I37" s="6"/>
    </row>
    <row r="38" spans="1:9" ht="32.25" customHeight="1">
      <c r="A38" s="22"/>
      <c r="B38" s="139" t="s">
        <v>323</v>
      </c>
      <c r="C38" s="140"/>
      <c r="D38" s="140"/>
      <c r="E38" s="59"/>
      <c r="F38" s="6"/>
      <c r="G38" s="6"/>
      <c r="H38" s="6"/>
      <c r="I38" s="6"/>
    </row>
    <row r="39" spans="1:9" ht="11.25" customHeight="1">
      <c r="A39" s="60"/>
      <c r="B39" s="28"/>
      <c r="C39" s="44"/>
      <c r="D39" s="44"/>
      <c r="E39" s="45"/>
      <c r="F39" s="46"/>
      <c r="G39" s="47"/>
    </row>
    <row r="40" spans="1:9" ht="23.25" customHeight="1">
      <c r="A40" s="22">
        <v>13</v>
      </c>
      <c r="B40" s="137" t="s">
        <v>324</v>
      </c>
      <c r="C40" s="137"/>
      <c r="D40" s="137"/>
      <c r="E40" s="137"/>
      <c r="F40" s="137"/>
      <c r="G40" s="134"/>
      <c r="H40" s="135"/>
      <c r="I40" s="136"/>
    </row>
    <row r="41" spans="1:9" ht="12.75" customHeight="1">
      <c r="A41" s="63"/>
      <c r="B41" s="64"/>
      <c r="C41" s="65"/>
      <c r="D41" s="66"/>
      <c r="E41" s="67"/>
      <c r="F41" s="67"/>
      <c r="G41" s="67"/>
      <c r="H41" s="67"/>
      <c r="I41" s="67"/>
    </row>
    <row r="42" spans="1:9" ht="24.75" customHeight="1">
      <c r="A42" s="22">
        <v>14</v>
      </c>
      <c r="B42" s="137" t="s">
        <v>325</v>
      </c>
      <c r="C42" s="137"/>
      <c r="D42" s="137"/>
      <c r="E42" s="137"/>
      <c r="F42" s="137"/>
      <c r="G42" s="134"/>
      <c r="H42" s="135"/>
      <c r="I42" s="136"/>
    </row>
    <row r="43" spans="1:9" ht="12.75" customHeight="1">
      <c r="A43" s="23"/>
      <c r="B43" s="14"/>
      <c r="C43" s="14"/>
      <c r="D43" s="14"/>
    </row>
    <row r="44" spans="1:9" ht="19.5" customHeight="1">
      <c r="A44" s="22">
        <v>15</v>
      </c>
      <c r="B44" s="137" t="s">
        <v>326</v>
      </c>
      <c r="C44" s="137"/>
      <c r="D44" s="137"/>
      <c r="E44" s="137"/>
      <c r="F44" s="137"/>
      <c r="G44" s="134"/>
      <c r="H44" s="135"/>
      <c r="I44" s="136"/>
    </row>
    <row r="45" spans="1:9" ht="8.65" customHeight="1"/>
    <row r="46" spans="1:9" ht="17.850000000000001" customHeight="1">
      <c r="A46" s="22">
        <v>16</v>
      </c>
      <c r="B46" s="137" t="s">
        <v>327</v>
      </c>
      <c r="C46" s="137"/>
      <c r="D46" s="137"/>
      <c r="E46" s="137"/>
      <c r="F46" s="137"/>
      <c r="G46" s="134"/>
      <c r="H46" s="135"/>
      <c r="I46" s="136"/>
    </row>
    <row r="47" spans="1:9" ht="8.25" customHeight="1"/>
    <row r="48" spans="1:9" ht="17.850000000000001" customHeight="1">
      <c r="A48" s="22">
        <v>17</v>
      </c>
      <c r="B48" s="138" t="s">
        <v>328</v>
      </c>
      <c r="C48" s="137"/>
      <c r="D48" s="137"/>
      <c r="E48" s="137"/>
      <c r="F48" s="137"/>
      <c r="G48" s="134"/>
      <c r="H48" s="135"/>
      <c r="I48" s="136"/>
    </row>
    <row r="49" spans="1:9" ht="8.25" customHeight="1"/>
    <row r="50" spans="1:9" ht="21" customHeight="1">
      <c r="A50" s="22">
        <v>18</v>
      </c>
      <c r="B50" s="156" t="s">
        <v>329</v>
      </c>
      <c r="C50" s="157"/>
      <c r="D50" s="157"/>
      <c r="E50" s="157"/>
      <c r="F50" s="157"/>
      <c r="G50" s="134"/>
      <c r="H50" s="135"/>
      <c r="I50" s="136"/>
    </row>
  </sheetData>
  <sheetProtection selectLockedCells="1"/>
  <mergeCells count="37">
    <mergeCell ref="B1:G1"/>
    <mergeCell ref="B21:D21"/>
    <mergeCell ref="B22:D22"/>
    <mergeCell ref="B50:F50"/>
    <mergeCell ref="B32:D32"/>
    <mergeCell ref="B33:D33"/>
    <mergeCell ref="B28:D28"/>
    <mergeCell ref="B29:D29"/>
    <mergeCell ref="B30:D30"/>
    <mergeCell ref="B31:D31"/>
    <mergeCell ref="D18:E18"/>
    <mergeCell ref="B23:D23"/>
    <mergeCell ref="B24:D24"/>
    <mergeCell ref="B25:D25"/>
    <mergeCell ref="B27:D27"/>
    <mergeCell ref="B26:D26"/>
    <mergeCell ref="D14:E14"/>
    <mergeCell ref="D15:E15"/>
    <mergeCell ref="D16:E16"/>
    <mergeCell ref="B14:C16"/>
    <mergeCell ref="D17:E17"/>
    <mergeCell ref="B36:D36"/>
    <mergeCell ref="B34:D34"/>
    <mergeCell ref="B37:D37"/>
    <mergeCell ref="B35:D35"/>
    <mergeCell ref="B38:D38"/>
    <mergeCell ref="B40:F40"/>
    <mergeCell ref="B42:F42"/>
    <mergeCell ref="B44:F44"/>
    <mergeCell ref="B46:F46"/>
    <mergeCell ref="B48:F48"/>
    <mergeCell ref="G50:I50"/>
    <mergeCell ref="G40:I40"/>
    <mergeCell ref="G42:I42"/>
    <mergeCell ref="G44:I44"/>
    <mergeCell ref="G46:I46"/>
    <mergeCell ref="G48:I48"/>
  </mergeCells>
  <phoneticPr fontId="0" type="noConversion"/>
  <printOptions horizontalCentered="1"/>
  <pageMargins left="0.17" right="0.17" top="1" bottom="0.43" header="0.5" footer="0.41"/>
  <pageSetup scale="65" firstPageNumber="7" orientation="portrait" useFirstPageNumber="1" r:id="rId1"/>
  <headerFooter alignWithMargins="0">
    <oddHeader>&amp;L&amp;"Arial,Bold"&amp;12Statewide Collection Services for
Court-Ordered and Other Debt&amp;C&amp;"Arial,Bold"&amp;12 Appendix D - Collections Reporting Template
Contact and Other Information&amp;R&amp;"Arial,Bold"&amp;12Request for Proposal No. ECU-2013-01</oddHeader>
  </headerFooter>
  <ignoredErrors>
    <ignoredError sqref="D14:D16" numberStoredAsText="1"/>
  </ignoredErrors>
  <legacyDrawing r:id="rId2"/>
</worksheet>
</file>

<file path=xl/worksheets/sheet2.xml><?xml version="1.0" encoding="utf-8"?>
<worksheet xmlns="http://schemas.openxmlformats.org/spreadsheetml/2006/main" xmlns:r="http://schemas.openxmlformats.org/officeDocument/2006/relationships">
  <sheetPr codeName="Sheet9"/>
  <dimension ref="A1:D38"/>
  <sheetViews>
    <sheetView workbookViewId="0">
      <selection activeCell="D12" sqref="D12"/>
    </sheetView>
  </sheetViews>
  <sheetFormatPr defaultRowHeight="12.75"/>
  <cols>
    <col min="1" max="1" width="24.140625" bestFit="1" customWidth="1"/>
    <col min="2" max="2" width="18.5703125" bestFit="1" customWidth="1"/>
    <col min="3" max="3" width="3" customWidth="1"/>
    <col min="4" max="4" width="51.42578125" bestFit="1" customWidth="1"/>
  </cols>
  <sheetData>
    <row r="1" spans="1:4">
      <c r="A1" s="1" t="s">
        <v>26</v>
      </c>
      <c r="B1" s="24">
        <v>1</v>
      </c>
      <c r="C1" s="25">
        <v>2</v>
      </c>
      <c r="D1" s="25"/>
    </row>
    <row r="2" spans="1:4">
      <c r="A2" s="1" t="s">
        <v>25</v>
      </c>
      <c r="B2" s="24" t="str">
        <f>INDEX(Code!A1:A59,C2)</f>
        <v>Not Selected</v>
      </c>
      <c r="C2" s="26">
        <v>1</v>
      </c>
      <c r="D2" s="25" t="str">
        <f>INDEX(Code!B1:B59,C2)</f>
        <v xml:space="preserve">SELECT COURT/COUNTY </v>
      </c>
    </row>
    <row r="3" spans="1:4">
      <c r="A3" s="1" t="s">
        <v>49</v>
      </c>
      <c r="B3" s="24">
        <f>'Contact and Other Information'!C6</f>
        <v>0</v>
      </c>
      <c r="C3" s="25"/>
      <c r="D3" s="25"/>
    </row>
    <row r="4" spans="1:4">
      <c r="A4" s="1" t="s">
        <v>48</v>
      </c>
      <c r="B4" s="24">
        <f>'Contact and Other Information'!C7</f>
        <v>0</v>
      </c>
      <c r="C4" s="25"/>
      <c r="D4" s="25"/>
    </row>
    <row r="5" spans="1:4">
      <c r="A5" s="1" t="s">
        <v>47</v>
      </c>
      <c r="B5" s="24">
        <f>'Contact and Other Information'!C8</f>
        <v>0</v>
      </c>
      <c r="C5" s="25"/>
      <c r="D5" s="25"/>
    </row>
    <row r="6" spans="1:4">
      <c r="A6" s="1" t="s">
        <v>46</v>
      </c>
      <c r="B6" s="24">
        <f>'Contact and Other Information'!C10</f>
        <v>0</v>
      </c>
      <c r="C6" s="25"/>
      <c r="D6" s="25"/>
    </row>
    <row r="7" spans="1:4">
      <c r="A7" s="1" t="s">
        <v>44</v>
      </c>
      <c r="B7" s="24">
        <f>'Contact and Other Information'!C11</f>
        <v>0</v>
      </c>
      <c r="C7" s="25"/>
      <c r="D7" s="25"/>
    </row>
    <row r="8" spans="1:4">
      <c r="A8" s="1" t="s">
        <v>45</v>
      </c>
      <c r="B8" s="24">
        <f>'Contact and Other Information'!C12</f>
        <v>0</v>
      </c>
      <c r="C8" s="25"/>
      <c r="D8" s="25"/>
    </row>
    <row r="9" spans="1:4">
      <c r="A9" s="1" t="s">
        <v>41</v>
      </c>
      <c r="B9" s="24" t="str">
        <f>'Contact and Other Information'!D14</f>
        <v>1.</v>
      </c>
      <c r="C9" s="25">
        <v>1</v>
      </c>
      <c r="D9" s="25"/>
    </row>
    <row r="10" spans="1:4">
      <c r="A10" s="1" t="s">
        <v>42</v>
      </c>
      <c r="B10" s="24" t="str">
        <f>'Contact and Other Information'!D15</f>
        <v>2.</v>
      </c>
      <c r="C10" s="25">
        <v>1</v>
      </c>
      <c r="D10" s="25"/>
    </row>
    <row r="11" spans="1:4">
      <c r="A11" s="1" t="s">
        <v>43</v>
      </c>
      <c r="B11" s="24" t="str">
        <f>'Contact and Other Information'!D16</f>
        <v>3.</v>
      </c>
      <c r="C11" s="25">
        <v>1</v>
      </c>
      <c r="D11" s="25"/>
    </row>
    <row r="12" spans="1:4">
      <c r="A12" s="1" t="s">
        <v>23</v>
      </c>
      <c r="B12" s="25" t="str">
        <f>IF(C12=2,"Y",IF(C12=3,"N","Not Selected"))</f>
        <v>Not Selected</v>
      </c>
      <c r="C12" s="26">
        <v>1</v>
      </c>
      <c r="D12" s="1"/>
    </row>
    <row r="13" spans="1:4">
      <c r="A13" s="1" t="s">
        <v>50</v>
      </c>
      <c r="B13" s="24" t="b">
        <v>0</v>
      </c>
      <c r="C13" s="26">
        <f>IF(B13=TRUE,1,0)</f>
        <v>0</v>
      </c>
      <c r="D13" s="25"/>
    </row>
    <row r="14" spans="1:4">
      <c r="A14" s="1" t="s">
        <v>51</v>
      </c>
      <c r="B14" s="24" t="b">
        <v>0</v>
      </c>
      <c r="C14" s="26">
        <f t="shared" ref="C14:C26" si="0">IF(B14=TRUE,1,0)</f>
        <v>0</v>
      </c>
      <c r="D14" s="25"/>
    </row>
    <row r="15" spans="1:4">
      <c r="A15" s="1" t="s">
        <v>52</v>
      </c>
      <c r="B15" s="24" t="b">
        <v>0</v>
      </c>
      <c r="C15" s="26">
        <f t="shared" si="0"/>
        <v>0</v>
      </c>
      <c r="D15" s="25"/>
    </row>
    <row r="16" spans="1:4">
      <c r="A16" s="1" t="s">
        <v>53</v>
      </c>
      <c r="B16" s="24" t="b">
        <v>0</v>
      </c>
      <c r="C16" s="26">
        <f t="shared" si="0"/>
        <v>0</v>
      </c>
      <c r="D16" s="25"/>
    </row>
    <row r="17" spans="1:4">
      <c r="A17" s="1" t="s">
        <v>54</v>
      </c>
      <c r="B17" s="24" t="b">
        <v>0</v>
      </c>
      <c r="C17" s="26">
        <f t="shared" si="0"/>
        <v>0</v>
      </c>
      <c r="D17" s="25"/>
    </row>
    <row r="18" spans="1:4">
      <c r="A18" s="1" t="s">
        <v>55</v>
      </c>
      <c r="B18" s="24" t="b">
        <v>0</v>
      </c>
      <c r="C18" s="26">
        <f t="shared" si="0"/>
        <v>0</v>
      </c>
      <c r="D18" s="25"/>
    </row>
    <row r="19" spans="1:4">
      <c r="A19" s="1" t="s">
        <v>56</v>
      </c>
      <c r="B19" s="24" t="b">
        <v>0</v>
      </c>
      <c r="C19" s="26">
        <f t="shared" si="0"/>
        <v>0</v>
      </c>
      <c r="D19" s="25"/>
    </row>
    <row r="20" spans="1:4">
      <c r="A20" s="1" t="s">
        <v>57</v>
      </c>
      <c r="B20" s="24" t="b">
        <v>0</v>
      </c>
      <c r="C20" s="26">
        <f t="shared" si="0"/>
        <v>0</v>
      </c>
      <c r="D20" s="25"/>
    </row>
    <row r="21" spans="1:4">
      <c r="A21" s="1" t="s">
        <v>58</v>
      </c>
      <c r="B21" s="24" t="b">
        <v>0</v>
      </c>
      <c r="C21" s="26">
        <f t="shared" si="0"/>
        <v>0</v>
      </c>
      <c r="D21" s="25"/>
    </row>
    <row r="22" spans="1:4">
      <c r="A22" s="1" t="s">
        <v>59</v>
      </c>
      <c r="B22" s="24" t="b">
        <v>0</v>
      </c>
      <c r="C22" s="26">
        <f t="shared" si="0"/>
        <v>0</v>
      </c>
      <c r="D22" s="25"/>
    </row>
    <row r="23" spans="1:4">
      <c r="A23" s="1" t="s">
        <v>60</v>
      </c>
      <c r="B23" s="24" t="b">
        <v>0</v>
      </c>
      <c r="C23" s="26">
        <f t="shared" si="0"/>
        <v>0</v>
      </c>
      <c r="D23" s="25"/>
    </row>
    <row r="24" spans="1:4">
      <c r="A24" s="1" t="s">
        <v>61</v>
      </c>
      <c r="B24" s="24" t="b">
        <v>0</v>
      </c>
      <c r="C24" s="26">
        <f t="shared" si="0"/>
        <v>0</v>
      </c>
      <c r="D24" s="25"/>
    </row>
    <row r="25" spans="1:4">
      <c r="A25" s="1" t="s">
        <v>62</v>
      </c>
      <c r="B25" s="24" t="b">
        <v>0</v>
      </c>
      <c r="C25" s="26">
        <f t="shared" si="0"/>
        <v>0</v>
      </c>
      <c r="D25" s="25"/>
    </row>
    <row r="26" spans="1:4">
      <c r="A26" s="1" t="s">
        <v>63</v>
      </c>
      <c r="B26" s="24" t="b">
        <v>0</v>
      </c>
      <c r="C26" s="26">
        <f t="shared" si="0"/>
        <v>0</v>
      </c>
      <c r="D26" s="25"/>
    </row>
    <row r="27" spans="1:4">
      <c r="A27" s="1" t="s">
        <v>64</v>
      </c>
      <c r="B27" s="24" t="b">
        <v>0</v>
      </c>
      <c r="C27" s="26"/>
      <c r="D27" s="25"/>
    </row>
    <row r="28" spans="1:4">
      <c r="A28" s="1" t="s">
        <v>36</v>
      </c>
      <c r="B28" s="25" t="b">
        <v>0</v>
      </c>
      <c r="C28" s="26">
        <v>1</v>
      </c>
      <c r="D28" s="1"/>
    </row>
    <row r="29" spans="1:4">
      <c r="A29" s="1" t="s">
        <v>24</v>
      </c>
      <c r="B29" s="25" t="b">
        <v>0</v>
      </c>
      <c r="C29" s="27">
        <v>1</v>
      </c>
      <c r="D29" s="1"/>
    </row>
    <row r="30" spans="1:4">
      <c r="A30" s="1" t="s">
        <v>37</v>
      </c>
      <c r="B30" s="25" t="str">
        <f>IF(C30=2,"Y",IF(C30=3,"N","Not Selected"))</f>
        <v>Not Selected</v>
      </c>
      <c r="C30" s="27">
        <v>1</v>
      </c>
      <c r="D30" s="1"/>
    </row>
    <row r="31" spans="1:4">
      <c r="A31" s="1" t="s">
        <v>38</v>
      </c>
      <c r="B31" s="25" t="str">
        <f>IF(C31=2,"Y",IF(C31=3,"N","Not Selected"))</f>
        <v>N</v>
      </c>
      <c r="C31" s="27">
        <v>3</v>
      </c>
      <c r="D31" s="1"/>
    </row>
    <row r="32" spans="1:4">
      <c r="C32">
        <v>2</v>
      </c>
    </row>
    <row r="33" spans="3:3">
      <c r="C33">
        <v>1</v>
      </c>
    </row>
    <row r="34" spans="3:3">
      <c r="C34">
        <v>1</v>
      </c>
    </row>
    <row r="35" spans="3:3">
      <c r="C35">
        <v>2</v>
      </c>
    </row>
    <row r="36" spans="3:3">
      <c r="C36">
        <v>1</v>
      </c>
    </row>
    <row r="37" spans="3:3">
      <c r="C37">
        <v>1</v>
      </c>
    </row>
    <row r="38" spans="3:3">
      <c r="C38">
        <v>1</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11"/>
  <dimension ref="A2:D38"/>
  <sheetViews>
    <sheetView topLeftCell="A10" workbookViewId="0">
      <selection activeCell="G34" sqref="G34"/>
    </sheetView>
  </sheetViews>
  <sheetFormatPr defaultRowHeight="12.75"/>
  <sheetData>
    <row r="2" spans="1:4">
      <c r="A2" t="s">
        <v>122</v>
      </c>
    </row>
    <row r="3" spans="1:4">
      <c r="A3" t="s">
        <v>123</v>
      </c>
      <c r="D3">
        <v>1</v>
      </c>
    </row>
    <row r="4" spans="1:4">
      <c r="A4" t="s">
        <v>124</v>
      </c>
    </row>
    <row r="5" spans="1:4">
      <c r="A5" t="s">
        <v>160</v>
      </c>
    </row>
    <row r="6" spans="1:4">
      <c r="A6" t="s">
        <v>125</v>
      </c>
    </row>
    <row r="10" spans="1:4">
      <c r="A10" t="s">
        <v>126</v>
      </c>
      <c r="D10">
        <v>1</v>
      </c>
    </row>
    <row r="11" spans="1:4">
      <c r="A11" t="s">
        <v>128</v>
      </c>
    </row>
    <row r="12" spans="1:4">
      <c r="A12" t="s">
        <v>129</v>
      </c>
    </row>
    <row r="13" spans="1:4">
      <c r="A13" t="s">
        <v>127</v>
      </c>
    </row>
    <row r="14" spans="1:4">
      <c r="A14" t="s">
        <v>68</v>
      </c>
    </row>
    <row r="16" spans="1:4">
      <c r="A16" t="s">
        <v>130</v>
      </c>
    </row>
    <row r="17" spans="1:4">
      <c r="A17" t="s">
        <v>124</v>
      </c>
    </row>
    <row r="18" spans="1:4">
      <c r="A18" t="s">
        <v>123</v>
      </c>
    </row>
    <row r="19" spans="1:4">
      <c r="A19" t="s">
        <v>131</v>
      </c>
    </row>
    <row r="20" spans="1:4">
      <c r="A20" t="s">
        <v>132</v>
      </c>
    </row>
    <row r="23" spans="1:4">
      <c r="A23" t="s">
        <v>135</v>
      </c>
      <c r="B23" t="s">
        <v>136</v>
      </c>
    </row>
    <row r="24" spans="1:4">
      <c r="A24">
        <v>30</v>
      </c>
      <c r="B24" s="40">
        <v>1</v>
      </c>
      <c r="D24">
        <v>1</v>
      </c>
    </row>
    <row r="25" spans="1:4">
      <c r="A25">
        <f>SUM(A24+1)</f>
        <v>31</v>
      </c>
      <c r="B25" s="40">
        <v>1</v>
      </c>
    </row>
    <row r="26" spans="1:4">
      <c r="A26">
        <f t="shared" ref="A26:A38" si="0">SUM(A25+1)</f>
        <v>32</v>
      </c>
      <c r="B26" s="40">
        <v>1</v>
      </c>
    </row>
    <row r="27" spans="1:4">
      <c r="A27">
        <f t="shared" si="0"/>
        <v>33</v>
      </c>
      <c r="B27" s="40">
        <v>1</v>
      </c>
    </row>
    <row r="28" spans="1:4">
      <c r="A28">
        <f t="shared" si="0"/>
        <v>34</v>
      </c>
      <c r="B28" s="40">
        <v>1</v>
      </c>
    </row>
    <row r="29" spans="1:4">
      <c r="A29">
        <f t="shared" si="0"/>
        <v>35</v>
      </c>
      <c r="B29" s="40">
        <v>1</v>
      </c>
    </row>
    <row r="30" spans="1:4">
      <c r="A30">
        <f t="shared" si="0"/>
        <v>36</v>
      </c>
      <c r="B30" s="40">
        <v>6</v>
      </c>
    </row>
    <row r="31" spans="1:4">
      <c r="A31">
        <f t="shared" si="0"/>
        <v>37</v>
      </c>
      <c r="B31" s="40">
        <v>6</v>
      </c>
    </row>
    <row r="32" spans="1:4">
      <c r="A32">
        <f t="shared" si="0"/>
        <v>38</v>
      </c>
      <c r="B32" s="40">
        <v>6</v>
      </c>
    </row>
    <row r="33" spans="1:2">
      <c r="A33">
        <f t="shared" si="0"/>
        <v>39</v>
      </c>
      <c r="B33" s="40">
        <v>6</v>
      </c>
    </row>
    <row r="34" spans="1:2">
      <c r="A34">
        <f t="shared" si="0"/>
        <v>40</v>
      </c>
      <c r="B34" s="40">
        <v>1</v>
      </c>
    </row>
    <row r="35" spans="1:2">
      <c r="A35">
        <f t="shared" si="0"/>
        <v>41</v>
      </c>
      <c r="B35" s="40">
        <v>1</v>
      </c>
    </row>
    <row r="36" spans="1:2">
      <c r="A36">
        <f t="shared" si="0"/>
        <v>42</v>
      </c>
      <c r="B36" s="40">
        <v>1</v>
      </c>
    </row>
    <row r="37" spans="1:2">
      <c r="A37">
        <f t="shared" si="0"/>
        <v>43</v>
      </c>
      <c r="B37" s="40">
        <v>1</v>
      </c>
    </row>
    <row r="38" spans="1:2">
      <c r="A38">
        <f t="shared" si="0"/>
        <v>44</v>
      </c>
      <c r="B38" s="40">
        <v>1</v>
      </c>
    </row>
  </sheetData>
  <sheetProtection password="E616" sheet="1" objects="1" scenarios="1"/>
  <phoneticPr fontId="1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13">
    <pageSetUpPr fitToPage="1"/>
  </sheetPr>
  <dimension ref="A1:A74"/>
  <sheetViews>
    <sheetView zoomScaleNormal="100" zoomScaleSheetLayoutView="100" workbookViewId="0">
      <selection activeCell="A4" sqref="A4"/>
    </sheetView>
  </sheetViews>
  <sheetFormatPr defaultRowHeight="12.75"/>
  <cols>
    <col min="1" max="1" width="127.28515625" bestFit="1" customWidth="1"/>
  </cols>
  <sheetData>
    <row r="1" spans="1:1" ht="15.75">
      <c r="A1" s="21" t="str">
        <f>[1]Data!D2</f>
        <v>Select court/county (see Contact Information worksheet #1)</v>
      </c>
    </row>
    <row r="2" spans="1:1" ht="15.75">
      <c r="A2" s="49" t="s">
        <v>137</v>
      </c>
    </row>
    <row r="3" spans="1:1" ht="15.75" hidden="1">
      <c r="A3" s="11"/>
    </row>
    <row r="4" spans="1:1" ht="81.75" customHeight="1" thickBot="1">
      <c r="A4" s="48" t="s">
        <v>259</v>
      </c>
    </row>
    <row r="5" spans="1:1" ht="12.95" customHeight="1" thickTop="1">
      <c r="A5" s="158" t="s">
        <v>162</v>
      </c>
    </row>
    <row r="6" spans="1:1" ht="12.95" customHeight="1">
      <c r="A6" s="159"/>
    </row>
    <row r="7" spans="1:1" ht="12.95" customHeight="1">
      <c r="A7" s="159"/>
    </row>
    <row r="8" spans="1:1" ht="12.95" customHeight="1">
      <c r="A8" s="159"/>
    </row>
    <row r="9" spans="1:1" ht="12.95" customHeight="1">
      <c r="A9" s="159"/>
    </row>
    <row r="10" spans="1:1" ht="12.95" customHeight="1">
      <c r="A10" s="159"/>
    </row>
    <row r="11" spans="1:1" ht="12.95" customHeight="1">
      <c r="A11" s="159"/>
    </row>
    <row r="12" spans="1:1" ht="12.95" customHeight="1">
      <c r="A12" s="159"/>
    </row>
    <row r="13" spans="1:1" ht="12.95" customHeight="1">
      <c r="A13" s="159"/>
    </row>
    <row r="14" spans="1:1" ht="12.95" customHeight="1">
      <c r="A14" s="159"/>
    </row>
    <row r="15" spans="1:1" ht="12.95" customHeight="1">
      <c r="A15" s="159"/>
    </row>
    <row r="16" spans="1:1" ht="12.95" customHeight="1">
      <c r="A16" s="159"/>
    </row>
    <row r="17" spans="1:1" ht="12.95" customHeight="1">
      <c r="A17" s="159"/>
    </row>
    <row r="18" spans="1:1" ht="12.95" customHeight="1">
      <c r="A18" s="159"/>
    </row>
    <row r="19" spans="1:1" ht="12.95" customHeight="1">
      <c r="A19" s="159"/>
    </row>
    <row r="20" spans="1:1" ht="12.95" customHeight="1">
      <c r="A20" s="159"/>
    </row>
    <row r="21" spans="1:1" ht="12.95" customHeight="1">
      <c r="A21" s="159"/>
    </row>
    <row r="22" spans="1:1" ht="12.95" customHeight="1">
      <c r="A22" s="159"/>
    </row>
    <row r="23" spans="1:1" ht="12.95" customHeight="1">
      <c r="A23" s="159"/>
    </row>
    <row r="24" spans="1:1" ht="12.95" customHeight="1">
      <c r="A24" s="159"/>
    </row>
    <row r="25" spans="1:1" ht="12.95" customHeight="1">
      <c r="A25" s="159"/>
    </row>
    <row r="26" spans="1:1" ht="12.95" customHeight="1" thickBot="1">
      <c r="A26" s="160"/>
    </row>
    <row r="27" spans="1:1" ht="33" thickTop="1" thickBot="1">
      <c r="A27" s="34" t="s">
        <v>260</v>
      </c>
    </row>
    <row r="28" spans="1:1" ht="12.95" customHeight="1" thickTop="1">
      <c r="A28" s="158" t="s">
        <v>335</v>
      </c>
    </row>
    <row r="29" spans="1:1" ht="12.95" customHeight="1">
      <c r="A29" s="159"/>
    </row>
    <row r="30" spans="1:1" ht="12.95" customHeight="1">
      <c r="A30" s="159"/>
    </row>
    <row r="31" spans="1:1" ht="12.95" customHeight="1">
      <c r="A31" s="159"/>
    </row>
    <row r="32" spans="1:1" ht="12.95" customHeight="1">
      <c r="A32" s="159"/>
    </row>
    <row r="33" spans="1:1">
      <c r="A33" s="159"/>
    </row>
    <row r="34" spans="1:1">
      <c r="A34" s="159"/>
    </row>
    <row r="35" spans="1:1">
      <c r="A35" s="159"/>
    </row>
    <row r="36" spans="1:1">
      <c r="A36" s="159"/>
    </row>
    <row r="37" spans="1:1">
      <c r="A37" s="159"/>
    </row>
    <row r="38" spans="1:1">
      <c r="A38" s="159"/>
    </row>
    <row r="39" spans="1:1">
      <c r="A39" s="159"/>
    </row>
    <row r="40" spans="1:1">
      <c r="A40" s="159"/>
    </row>
    <row r="41" spans="1:1">
      <c r="A41" s="159"/>
    </row>
    <row r="42" spans="1:1">
      <c r="A42" s="159"/>
    </row>
    <row r="43" spans="1:1">
      <c r="A43" s="159"/>
    </row>
    <row r="44" spans="1:1">
      <c r="A44" s="159"/>
    </row>
    <row r="45" spans="1:1">
      <c r="A45" s="159"/>
    </row>
    <row r="46" spans="1:1">
      <c r="A46" s="159"/>
    </row>
    <row r="47" spans="1:1">
      <c r="A47" s="159"/>
    </row>
    <row r="48" spans="1:1">
      <c r="A48" s="159"/>
    </row>
    <row r="49" spans="1:1" ht="13.5" thickBot="1">
      <c r="A49" s="160"/>
    </row>
    <row r="50" spans="1:1" ht="13.5" thickTop="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50"/>
    </row>
    <row r="65" spans="1:1">
      <c r="A65" s="29"/>
    </row>
    <row r="66" spans="1:1">
      <c r="A66" s="29"/>
    </row>
    <row r="67" spans="1:1">
      <c r="A67" s="29"/>
    </row>
    <row r="68" spans="1:1">
      <c r="A68" s="29"/>
    </row>
    <row r="69" spans="1:1">
      <c r="A69" s="29"/>
    </row>
    <row r="70" spans="1:1">
      <c r="A70" s="50"/>
    </row>
    <row r="71" spans="1:1">
      <c r="A71" s="50"/>
    </row>
    <row r="73" spans="1:1">
      <c r="A73" s="50"/>
    </row>
    <row r="74" spans="1:1">
      <c r="A74" s="50"/>
    </row>
  </sheetData>
  <sheetProtection selectLockedCells="1"/>
  <mergeCells count="2">
    <mergeCell ref="A5:A26"/>
    <mergeCell ref="A28:A49"/>
  </mergeCells>
  <pageMargins left="0.5" right="0.5" top="1" bottom="0.5" header="0.5" footer="0.5"/>
  <pageSetup scale="68" firstPageNumber="7" orientation="portrait" useFirstPageNumber="1" r:id="rId1"/>
  <headerFooter alignWithMargins="0">
    <oddHeader>&amp;L&amp;"Arial,Bold"&amp;12Statewide Collection Services for
Court-Ordered and Other Debt&amp;C&amp;"Arial,Bold"&amp;12 Appendix D - Collections Reporting Template
Program Report&amp;R&amp;"Arial,Bold"&amp;12Request for Proposal No. ECU-2013-01</oddHeader>
    <oddFooter>&amp;L[Rev. June 22, 2012]</oddFooter>
  </headerFooter>
  <drawing r:id="rId2"/>
</worksheet>
</file>

<file path=xl/worksheets/sheet5.xml><?xml version="1.0" encoding="utf-8"?>
<worksheet xmlns="http://schemas.openxmlformats.org/spreadsheetml/2006/main" xmlns:r="http://schemas.openxmlformats.org/officeDocument/2006/relationships">
  <sheetPr codeName="Sheet14">
    <pageSetUpPr fitToPage="1"/>
  </sheetPr>
  <dimension ref="A1:L57"/>
  <sheetViews>
    <sheetView zoomScaleNormal="100" zoomScaleSheetLayoutView="100" workbookViewId="0">
      <selection activeCell="A2" sqref="A2:B2"/>
    </sheetView>
  </sheetViews>
  <sheetFormatPr defaultRowHeight="12.75"/>
  <cols>
    <col min="1" max="1" width="118.85546875" customWidth="1"/>
  </cols>
  <sheetData>
    <row r="1" spans="1:2" ht="15.75">
      <c r="A1" s="167" t="str">
        <f>[1]Data!D2</f>
        <v>Select court/county (see Contact Information worksheet #1)</v>
      </c>
      <c r="B1" s="168"/>
    </row>
    <row r="2" spans="1:2" ht="15.75">
      <c r="A2" s="169" t="s">
        <v>138</v>
      </c>
      <c r="B2" s="170"/>
    </row>
    <row r="3" spans="1:2">
      <c r="A3" s="32"/>
      <c r="B3" s="32"/>
    </row>
    <row r="4" spans="1:2" ht="15.75">
      <c r="A4" s="171" t="s">
        <v>0</v>
      </c>
      <c r="B4" s="172"/>
    </row>
    <row r="5" spans="1:2" ht="18.75" customHeight="1">
      <c r="A5" s="173" t="s">
        <v>162</v>
      </c>
      <c r="B5" s="174"/>
    </row>
    <row r="6" spans="1:2" ht="10.5" customHeight="1">
      <c r="A6" s="175"/>
      <c r="B6" s="176"/>
    </row>
    <row r="7" spans="1:2" ht="18" customHeight="1">
      <c r="A7" s="175"/>
      <c r="B7" s="176"/>
    </row>
    <row r="8" spans="1:2" ht="12.95" customHeight="1">
      <c r="A8" s="175"/>
      <c r="B8" s="176"/>
    </row>
    <row r="9" spans="1:2" ht="12.95" customHeight="1">
      <c r="A9" s="175"/>
      <c r="B9" s="176"/>
    </row>
    <row r="10" spans="1:2" ht="12.95" customHeight="1">
      <c r="A10" s="175"/>
      <c r="B10" s="176"/>
    </row>
    <row r="11" spans="1:2" ht="12.95" customHeight="1">
      <c r="A11" s="175"/>
      <c r="B11" s="176"/>
    </row>
    <row r="12" spans="1:2" ht="12.95" customHeight="1">
      <c r="A12" s="175"/>
      <c r="B12" s="176"/>
    </row>
    <row r="13" spans="1:2" ht="12.95" customHeight="1">
      <c r="A13" s="175"/>
      <c r="B13" s="176"/>
    </row>
    <row r="14" spans="1:2" ht="12.95" customHeight="1">
      <c r="A14" s="175"/>
      <c r="B14" s="176"/>
    </row>
    <row r="15" spans="1:2" ht="12.95" customHeight="1">
      <c r="A15" s="175"/>
      <c r="B15" s="176"/>
    </row>
    <row r="16" spans="1:2" ht="12.95" customHeight="1">
      <c r="A16" s="177"/>
      <c r="B16" s="178"/>
    </row>
    <row r="17" spans="1:12" ht="1.5" customHeight="1">
      <c r="A17" s="29"/>
      <c r="B17" s="15"/>
    </row>
    <row r="18" spans="1:12" ht="17.25" customHeight="1">
      <c r="A18" s="179" t="s">
        <v>261</v>
      </c>
      <c r="B18" s="180"/>
      <c r="C18" s="31"/>
      <c r="D18" s="31"/>
      <c r="E18" s="13"/>
      <c r="F18" s="13"/>
      <c r="G18" s="13"/>
      <c r="H18" s="13"/>
      <c r="I18" s="13"/>
      <c r="J18" s="13"/>
      <c r="K18" s="13"/>
      <c r="L18" s="13"/>
    </row>
    <row r="19" spans="1:12" ht="18" customHeight="1">
      <c r="A19" s="161" t="s">
        <v>262</v>
      </c>
      <c r="B19" s="162"/>
    </row>
    <row r="20" spans="1:12" ht="18" customHeight="1">
      <c r="A20" s="163"/>
      <c r="B20" s="164"/>
    </row>
    <row r="21" spans="1:12" ht="12.95" customHeight="1">
      <c r="A21" s="163"/>
      <c r="B21" s="164"/>
    </row>
    <row r="22" spans="1:12" ht="12.95" customHeight="1">
      <c r="A22" s="163"/>
      <c r="B22" s="164"/>
    </row>
    <row r="23" spans="1:12" ht="12.95" customHeight="1">
      <c r="A23" s="163"/>
      <c r="B23" s="164"/>
    </row>
    <row r="24" spans="1:12" ht="10.5" customHeight="1">
      <c r="A24" s="163"/>
      <c r="B24" s="164"/>
    </row>
    <row r="25" spans="1:12" ht="12.95" customHeight="1">
      <c r="A25" s="163"/>
      <c r="B25" s="164"/>
    </row>
    <row r="26" spans="1:12" ht="12.95" customHeight="1">
      <c r="A26" s="163"/>
      <c r="B26" s="164"/>
    </row>
    <row r="27" spans="1:12" ht="12.95" customHeight="1">
      <c r="A27" s="163"/>
      <c r="B27" s="164"/>
    </row>
    <row r="28" spans="1:12" ht="12.95" customHeight="1">
      <c r="A28" s="163"/>
      <c r="B28" s="164"/>
    </row>
    <row r="29" spans="1:12" ht="12.95" customHeight="1">
      <c r="A29" s="163"/>
      <c r="B29" s="164"/>
    </row>
    <row r="30" spans="1:12" ht="12.95" customHeight="1">
      <c r="A30" s="163"/>
      <c r="B30" s="164"/>
    </row>
    <row r="31" spans="1:12" ht="12.95" customHeight="1">
      <c r="A31" s="163"/>
      <c r="B31" s="164"/>
    </row>
    <row r="32" spans="1:12" ht="12.95" customHeight="1">
      <c r="A32" s="163"/>
      <c r="B32" s="164"/>
    </row>
    <row r="33" spans="1:2" ht="10.5" customHeight="1">
      <c r="A33" s="163"/>
      <c r="B33" s="164"/>
    </row>
    <row r="34" spans="1:2" ht="18" customHeight="1">
      <c r="A34" s="163"/>
      <c r="B34" s="164"/>
    </row>
    <row r="35" spans="1:2" ht="18" customHeight="1">
      <c r="A35" s="163"/>
      <c r="B35" s="164"/>
    </row>
    <row r="36" spans="1:2" ht="12.95" customHeight="1">
      <c r="A36" s="163"/>
      <c r="B36" s="164"/>
    </row>
    <row r="37" spans="1:2" ht="12.95" customHeight="1">
      <c r="A37" s="163"/>
      <c r="B37" s="164"/>
    </row>
    <row r="38" spans="1:2" ht="12.95" customHeight="1">
      <c r="A38" s="163"/>
      <c r="B38" s="164"/>
    </row>
    <row r="39" spans="1:2" ht="12.95" customHeight="1">
      <c r="A39" s="163"/>
      <c r="B39" s="164"/>
    </row>
    <row r="40" spans="1:2" ht="12.95" customHeight="1">
      <c r="A40" s="163"/>
      <c r="B40" s="164"/>
    </row>
    <row r="41" spans="1:2" ht="12.95" customHeight="1">
      <c r="A41" s="163"/>
      <c r="B41" s="164"/>
    </row>
    <row r="42" spans="1:2" ht="12.95" customHeight="1">
      <c r="A42" s="163"/>
      <c r="B42" s="164"/>
    </row>
    <row r="43" spans="1:2" ht="12.95" customHeight="1">
      <c r="A43" s="163"/>
      <c r="B43" s="164"/>
    </row>
    <row r="44" spans="1:2" ht="12.95" customHeight="1">
      <c r="A44" s="163"/>
      <c r="B44" s="164"/>
    </row>
    <row r="45" spans="1:2" ht="10.5" customHeight="1">
      <c r="A45" s="163"/>
      <c r="B45" s="164"/>
    </row>
    <row r="46" spans="1:2" ht="18" customHeight="1">
      <c r="A46" s="163"/>
      <c r="B46" s="164"/>
    </row>
    <row r="47" spans="1:2">
      <c r="A47" s="163"/>
      <c r="B47" s="164"/>
    </row>
    <row r="48" spans="1:2">
      <c r="A48" s="163"/>
      <c r="B48" s="164"/>
    </row>
    <row r="49" spans="1:2">
      <c r="A49" s="163"/>
      <c r="B49" s="164"/>
    </row>
    <row r="50" spans="1:2">
      <c r="A50" s="163"/>
      <c r="B50" s="164"/>
    </row>
    <row r="51" spans="1:2">
      <c r="A51" s="163"/>
      <c r="B51" s="164"/>
    </row>
    <row r="52" spans="1:2">
      <c r="A52" s="163"/>
      <c r="B52" s="164"/>
    </row>
    <row r="53" spans="1:2">
      <c r="A53" s="163"/>
      <c r="B53" s="164"/>
    </row>
    <row r="54" spans="1:2">
      <c r="A54" s="163"/>
      <c r="B54" s="164"/>
    </row>
    <row r="55" spans="1:2">
      <c r="A55" s="163"/>
      <c r="B55" s="164"/>
    </row>
    <row r="56" spans="1:2">
      <c r="A56" s="163"/>
      <c r="B56" s="164"/>
    </row>
    <row r="57" spans="1:2">
      <c r="A57" s="165"/>
      <c r="B57" s="166"/>
    </row>
  </sheetData>
  <mergeCells count="6">
    <mergeCell ref="A19:B57"/>
    <mergeCell ref="A1:B1"/>
    <mergeCell ref="A2:B2"/>
    <mergeCell ref="A4:B4"/>
    <mergeCell ref="A5:B16"/>
    <mergeCell ref="A18:B18"/>
  </mergeCells>
  <pageMargins left="0.5" right="0.5" top="1" bottom="0.72" header="0.25" footer="0.5"/>
  <pageSetup scale="76" firstPageNumber="8" orientation="portrait" useFirstPageNumber="1" r:id="rId1"/>
  <headerFooter alignWithMargins="0">
    <oddHeader>&amp;L&amp;"Arial,Bold"&amp;11Statewide Collection Services for 
Court-Ordered and Other Debt&amp;C&amp;"Arial,Bold"&amp;12 &amp;11Appendix D - Collections Reporting Template
Performance Report&amp;R&amp;"Arial,Bold"&amp;11Request for Proposal No. ECU-2013-01</oddHeader>
    <oddFooter>&amp;L[Rev. June 22, 2012]</oddFooter>
  </headerFooter>
</worksheet>
</file>

<file path=xl/worksheets/sheet6.xml><?xml version="1.0" encoding="utf-8"?>
<worksheet xmlns="http://schemas.openxmlformats.org/spreadsheetml/2006/main" xmlns:r="http://schemas.openxmlformats.org/officeDocument/2006/relationships">
  <sheetPr codeName="Sheet16"/>
  <dimension ref="A4:P122"/>
  <sheetViews>
    <sheetView zoomScaleNormal="100" zoomScaleSheetLayoutView="100" workbookViewId="0">
      <selection activeCell="C10" sqref="C10"/>
    </sheetView>
  </sheetViews>
  <sheetFormatPr defaultRowHeight="15"/>
  <cols>
    <col min="1" max="1" width="4.5703125" bestFit="1" customWidth="1"/>
    <col min="2" max="2" width="24.5703125" style="100" customWidth="1"/>
    <col min="3" max="3" width="19.140625" customWidth="1"/>
    <col min="4" max="4" width="19.28515625" customWidth="1"/>
    <col min="5" max="5" width="20.28515625" customWidth="1"/>
    <col min="6" max="7" width="18.7109375" customWidth="1"/>
    <col min="8" max="8" width="18.5703125" customWidth="1"/>
    <col min="9" max="9" width="2" hidden="1" customWidth="1"/>
    <col min="10" max="10" width="1.7109375" hidden="1" customWidth="1"/>
    <col min="11" max="11" width="2.5703125" hidden="1" customWidth="1"/>
    <col min="12" max="12" width="2.140625" hidden="1" customWidth="1"/>
    <col min="13" max="13" width="8.85546875" style="40" hidden="1" customWidth="1"/>
    <col min="14" max="14" width="3.140625" hidden="1" customWidth="1"/>
    <col min="15" max="15" width="4" hidden="1" customWidth="1"/>
    <col min="16" max="16" width="3.28515625" customWidth="1"/>
  </cols>
  <sheetData>
    <row r="4" spans="1:16" ht="18" customHeight="1">
      <c r="A4" s="151" t="str">
        <f>Data!D2</f>
        <v xml:space="preserve">SELECT COURT/COUNTY </v>
      </c>
      <c r="B4" s="151"/>
      <c r="C4" s="151"/>
      <c r="D4" s="151"/>
      <c r="E4" s="151"/>
      <c r="F4" s="151"/>
      <c r="G4" s="151"/>
      <c r="H4" s="151"/>
      <c r="I4" s="151"/>
      <c r="J4" s="151"/>
      <c r="K4" s="151"/>
      <c r="L4" s="151"/>
      <c r="M4" s="151"/>
      <c r="N4" s="151"/>
      <c r="O4" s="151"/>
      <c r="P4" s="151"/>
    </row>
    <row r="5" spans="1:16" ht="18">
      <c r="B5" s="73"/>
      <c r="C5" s="73"/>
      <c r="D5" s="73"/>
      <c r="E5" s="73"/>
      <c r="F5" s="73"/>
      <c r="G5" s="72"/>
    </row>
    <row r="6" spans="1:16" ht="18">
      <c r="B6" s="73"/>
      <c r="C6" s="73"/>
      <c r="D6" s="73"/>
      <c r="E6" s="73"/>
      <c r="F6" s="73"/>
      <c r="G6" s="72"/>
    </row>
    <row r="7" spans="1:16" ht="18">
      <c r="A7" s="186" t="s">
        <v>94</v>
      </c>
      <c r="B7" s="187"/>
      <c r="C7" s="187"/>
      <c r="D7" s="187"/>
      <c r="E7" s="188"/>
      <c r="F7" s="74"/>
      <c r="G7" s="72"/>
    </row>
    <row r="8" spans="1:16" ht="18">
      <c r="A8" s="75"/>
      <c r="B8" s="75"/>
      <c r="C8" s="76" t="s">
        <v>91</v>
      </c>
      <c r="D8" s="77"/>
      <c r="E8" s="78"/>
      <c r="F8" s="74"/>
      <c r="G8" s="72"/>
    </row>
    <row r="9" spans="1:16" ht="18">
      <c r="A9" s="75" t="s">
        <v>34</v>
      </c>
      <c r="B9" s="75" t="s">
        <v>66</v>
      </c>
      <c r="C9" s="76" t="s">
        <v>29</v>
      </c>
      <c r="D9" s="79"/>
      <c r="E9" s="80"/>
      <c r="F9" s="74"/>
      <c r="G9" s="72"/>
    </row>
    <row r="10" spans="1:16" ht="18">
      <c r="A10" s="129">
        <v>1</v>
      </c>
      <c r="B10" s="81" t="s">
        <v>92</v>
      </c>
      <c r="C10" s="38">
        <v>41091</v>
      </c>
      <c r="D10" s="82" t="s">
        <v>96</v>
      </c>
      <c r="E10" s="83"/>
      <c r="F10" s="74"/>
      <c r="G10" s="72"/>
    </row>
    <row r="11" spans="1:16" ht="18">
      <c r="A11" s="129">
        <f>A10+1</f>
        <v>2</v>
      </c>
      <c r="B11" s="81" t="s">
        <v>93</v>
      </c>
      <c r="C11" s="38">
        <v>41455</v>
      </c>
      <c r="D11" s="82" t="s">
        <v>95</v>
      </c>
      <c r="E11" s="83"/>
      <c r="F11" s="74"/>
      <c r="G11" s="72"/>
    </row>
    <row r="12" spans="1:16" ht="18">
      <c r="A12" s="84"/>
      <c r="B12" s="85"/>
      <c r="C12" s="39"/>
      <c r="D12" s="86"/>
      <c r="E12" s="87"/>
      <c r="F12" s="74"/>
      <c r="G12" s="72"/>
      <c r="I12" t="s">
        <v>144</v>
      </c>
    </row>
    <row r="13" spans="1:16" ht="17.850000000000001" customHeight="1">
      <c r="A13" s="193" t="s">
        <v>139</v>
      </c>
      <c r="B13" s="194"/>
      <c r="C13" s="194"/>
      <c r="D13" s="194"/>
      <c r="E13" s="194"/>
      <c r="F13" s="194"/>
      <c r="G13" s="194"/>
      <c r="H13" s="195"/>
    </row>
    <row r="14" spans="1:16" ht="38.25">
      <c r="A14" s="75"/>
      <c r="B14" s="75"/>
      <c r="C14" s="130" t="s">
        <v>263</v>
      </c>
      <c r="D14" s="130" t="s">
        <v>264</v>
      </c>
      <c r="E14" s="76" t="s">
        <v>153</v>
      </c>
      <c r="F14" s="76" t="s">
        <v>99</v>
      </c>
      <c r="G14" s="76" t="s">
        <v>146</v>
      </c>
      <c r="H14" s="76" t="s">
        <v>265</v>
      </c>
    </row>
    <row r="15" spans="1:16" ht="12.75">
      <c r="A15" s="75" t="s">
        <v>34</v>
      </c>
      <c r="B15" s="75" t="s">
        <v>66</v>
      </c>
      <c r="C15" s="76" t="s">
        <v>30</v>
      </c>
      <c r="D15" s="76" t="s">
        <v>31</v>
      </c>
      <c r="E15" s="76" t="s">
        <v>79</v>
      </c>
      <c r="F15" s="76" t="s">
        <v>32</v>
      </c>
      <c r="G15" s="76" t="s">
        <v>33</v>
      </c>
      <c r="H15" s="76" t="s">
        <v>69</v>
      </c>
    </row>
    <row r="16" spans="1:16" ht="12.75">
      <c r="A16" s="90">
        <v>3</v>
      </c>
      <c r="B16" s="81" t="s">
        <v>83</v>
      </c>
      <c r="C16" s="42"/>
      <c r="D16" s="42"/>
      <c r="E16" s="36"/>
      <c r="F16" s="42"/>
      <c r="G16" s="42"/>
      <c r="H16" s="42"/>
    </row>
    <row r="17" spans="1:14" ht="12.75">
      <c r="A17" s="90">
        <f t="shared" ref="A17:A23" si="0">A16+1</f>
        <v>4</v>
      </c>
      <c r="B17" s="81" t="s">
        <v>120</v>
      </c>
      <c r="C17" s="30"/>
      <c r="D17" s="30"/>
      <c r="E17" s="30"/>
      <c r="F17" s="30"/>
      <c r="G17" s="30"/>
      <c r="H17" s="30"/>
    </row>
    <row r="18" spans="1:14" ht="12.75">
      <c r="A18" s="90">
        <f t="shared" si="0"/>
        <v>5</v>
      </c>
      <c r="B18" s="81" t="s">
        <v>121</v>
      </c>
      <c r="C18" s="30"/>
      <c r="D18" s="30"/>
      <c r="E18" s="36"/>
      <c r="F18" s="30"/>
      <c r="G18" s="30"/>
      <c r="H18" s="30"/>
    </row>
    <row r="19" spans="1:14" ht="12.75">
      <c r="A19" s="90">
        <f t="shared" si="0"/>
        <v>6</v>
      </c>
      <c r="B19" s="81" t="s">
        <v>160</v>
      </c>
      <c r="C19" s="30"/>
      <c r="D19" s="30"/>
      <c r="E19" s="30"/>
      <c r="F19" s="30"/>
      <c r="G19" s="30"/>
      <c r="H19" s="30"/>
    </row>
    <row r="20" spans="1:14" ht="12.75">
      <c r="A20" s="90">
        <f t="shared" si="0"/>
        <v>7</v>
      </c>
      <c r="B20" s="81" t="s">
        <v>67</v>
      </c>
      <c r="C20" s="30"/>
      <c r="D20" s="30"/>
      <c r="E20" s="30"/>
      <c r="F20" s="30"/>
      <c r="G20" s="30"/>
      <c r="H20" s="30"/>
    </row>
    <row r="21" spans="1:14" ht="12.75">
      <c r="A21" s="90">
        <f t="shared" si="0"/>
        <v>8</v>
      </c>
      <c r="B21" s="131" t="s">
        <v>266</v>
      </c>
      <c r="C21" s="30"/>
      <c r="D21" s="30"/>
      <c r="E21" s="30"/>
      <c r="F21" s="30"/>
      <c r="G21" s="30"/>
      <c r="H21" s="30"/>
    </row>
    <row r="22" spans="1:14" ht="12.75">
      <c r="A22" s="90">
        <f t="shared" si="0"/>
        <v>9</v>
      </c>
      <c r="B22" s="81" t="s">
        <v>68</v>
      </c>
      <c r="C22" s="30"/>
      <c r="D22" s="30"/>
      <c r="E22" s="30"/>
      <c r="F22" s="36"/>
      <c r="G22" s="30"/>
      <c r="H22" s="30"/>
    </row>
    <row r="23" spans="1:14" ht="12.75">
      <c r="A23" s="90">
        <f t="shared" si="0"/>
        <v>10</v>
      </c>
      <c r="B23" s="75" t="s">
        <v>159</v>
      </c>
      <c r="C23" s="35">
        <f>SUM(C17:C22)</f>
        <v>0</v>
      </c>
      <c r="D23" s="35">
        <f>SUM(D17:D22)</f>
        <v>0</v>
      </c>
      <c r="E23" s="35">
        <f>SUM(E16:E22)</f>
        <v>0</v>
      </c>
      <c r="F23" s="35">
        <f>SUM(F17:F22)</f>
        <v>0</v>
      </c>
      <c r="G23" s="35">
        <f>SUM(G17:G22)</f>
        <v>0</v>
      </c>
      <c r="H23" s="35">
        <f>SUM(H17:H22)</f>
        <v>0</v>
      </c>
    </row>
    <row r="24" spans="1:14" ht="18">
      <c r="A24" s="88"/>
      <c r="B24" s="79"/>
      <c r="C24" s="79"/>
      <c r="D24" s="79"/>
      <c r="E24" s="79"/>
      <c r="F24" s="79"/>
      <c r="G24" s="89"/>
      <c r="H24" s="80"/>
    </row>
    <row r="25" spans="1:14" ht="17.850000000000001" customHeight="1">
      <c r="A25" s="90" t="s">
        <v>34</v>
      </c>
      <c r="B25" s="90" t="s">
        <v>89</v>
      </c>
      <c r="C25" s="196" t="s">
        <v>88</v>
      </c>
      <c r="D25" s="196"/>
      <c r="E25" s="196"/>
      <c r="F25" s="196"/>
      <c r="G25" s="196"/>
      <c r="H25" s="196"/>
      <c r="I25" t="s">
        <v>143</v>
      </c>
    </row>
    <row r="26" spans="1:14" ht="27.2" customHeight="1">
      <c r="A26" s="90">
        <v>11</v>
      </c>
      <c r="B26" s="91"/>
      <c r="C26" s="183" t="s">
        <v>267</v>
      </c>
      <c r="D26" s="184"/>
      <c r="E26" s="184"/>
      <c r="F26" s="184"/>
      <c r="G26" s="184"/>
      <c r="H26" s="185"/>
      <c r="I26" t="s">
        <v>141</v>
      </c>
      <c r="M26" s="40" t="b">
        <v>0</v>
      </c>
      <c r="N26">
        <f>IF(M26=TRUE,0,1)</f>
        <v>1</v>
      </c>
    </row>
    <row r="27" spans="1:14" ht="18">
      <c r="A27" s="90">
        <f t="shared" ref="A27:A38" si="1">A26+1</f>
        <v>12</v>
      </c>
      <c r="B27" s="91"/>
      <c r="C27" s="183" t="s">
        <v>268</v>
      </c>
      <c r="D27" s="184"/>
      <c r="E27" s="184"/>
      <c r="F27" s="184"/>
      <c r="G27" s="184"/>
      <c r="H27" s="185"/>
      <c r="I27" t="s">
        <v>142</v>
      </c>
      <c r="M27" s="40" t="b">
        <v>0</v>
      </c>
      <c r="N27">
        <f>IF(M27=TRUE,0,1)</f>
        <v>1</v>
      </c>
    </row>
    <row r="28" spans="1:14" ht="17.850000000000001" customHeight="1">
      <c r="A28" s="90">
        <f t="shared" si="1"/>
        <v>13</v>
      </c>
      <c r="B28" s="91"/>
      <c r="C28" s="197" t="s">
        <v>269</v>
      </c>
      <c r="D28" s="198"/>
      <c r="E28" s="198"/>
      <c r="F28" s="198"/>
      <c r="G28" s="198"/>
      <c r="H28" s="198"/>
      <c r="M28" s="40" t="b">
        <v>0</v>
      </c>
      <c r="N28">
        <f>IF(M28=TRUE,0,1)</f>
        <v>1</v>
      </c>
    </row>
    <row r="29" spans="1:14" ht="27" customHeight="1">
      <c r="A29" s="90">
        <f t="shared" si="1"/>
        <v>14</v>
      </c>
      <c r="B29" s="91"/>
      <c r="C29" s="183" t="s">
        <v>270</v>
      </c>
      <c r="D29" s="184"/>
      <c r="E29" s="184"/>
      <c r="F29" s="184"/>
      <c r="G29" s="184"/>
      <c r="H29" s="185"/>
      <c r="M29" s="40" t="b">
        <v>0</v>
      </c>
      <c r="N29">
        <f>IF(M29=TRUE,0,1)</f>
        <v>1</v>
      </c>
    </row>
    <row r="30" spans="1:14" ht="19.5" customHeight="1">
      <c r="A30" s="90">
        <f t="shared" si="1"/>
        <v>15</v>
      </c>
      <c r="B30" s="91"/>
      <c r="C30" s="183" t="s">
        <v>271</v>
      </c>
      <c r="D30" s="184"/>
      <c r="E30" s="184"/>
      <c r="F30" s="184"/>
      <c r="G30" s="184"/>
      <c r="H30" s="185"/>
      <c r="M30" s="40" t="b">
        <v>0</v>
      </c>
      <c r="N30">
        <f>IF(M30=TRUE,0,1)</f>
        <v>1</v>
      </c>
    </row>
    <row r="31" spans="1:14" ht="24" customHeight="1">
      <c r="A31" s="90">
        <f t="shared" si="1"/>
        <v>16</v>
      </c>
      <c r="B31" s="91"/>
      <c r="C31" s="183" t="s">
        <v>272</v>
      </c>
      <c r="D31" s="184"/>
      <c r="E31" s="184"/>
      <c r="F31" s="184"/>
      <c r="G31" s="184"/>
      <c r="H31" s="185"/>
      <c r="M31" s="40" t="b">
        <v>0</v>
      </c>
      <c r="N31">
        <f t="shared" ref="N31:N38" si="2">IF(M31=TRUE,0,1)</f>
        <v>1</v>
      </c>
    </row>
    <row r="32" spans="1:14" ht="18.75" customHeight="1">
      <c r="A32" s="90">
        <f t="shared" si="1"/>
        <v>17</v>
      </c>
      <c r="B32" s="91"/>
      <c r="C32" s="183" t="s">
        <v>273</v>
      </c>
      <c r="D32" s="184"/>
      <c r="E32" s="184"/>
      <c r="F32" s="184"/>
      <c r="G32" s="184"/>
      <c r="H32" s="185"/>
      <c r="M32" s="40" t="b">
        <v>0</v>
      </c>
      <c r="N32">
        <f>IF(M32=TRUE,0,1)</f>
        <v>1</v>
      </c>
    </row>
    <row r="33" spans="1:14" ht="20.25" customHeight="1">
      <c r="A33" s="90">
        <f t="shared" si="1"/>
        <v>18</v>
      </c>
      <c r="B33" s="91"/>
      <c r="C33" s="183" t="s">
        <v>274</v>
      </c>
      <c r="D33" s="184"/>
      <c r="E33" s="184"/>
      <c r="F33" s="184"/>
      <c r="G33" s="184"/>
      <c r="H33" s="185"/>
      <c r="M33" s="40" t="b">
        <v>0</v>
      </c>
      <c r="N33">
        <f t="shared" si="2"/>
        <v>1</v>
      </c>
    </row>
    <row r="34" spans="1:14" ht="24" customHeight="1">
      <c r="A34" s="90">
        <f t="shared" si="1"/>
        <v>19</v>
      </c>
      <c r="B34" s="91"/>
      <c r="C34" s="183" t="s">
        <v>275</v>
      </c>
      <c r="D34" s="184"/>
      <c r="E34" s="184"/>
      <c r="F34" s="184"/>
      <c r="G34" s="184"/>
      <c r="H34" s="185"/>
      <c r="M34" s="40" t="b">
        <v>0</v>
      </c>
      <c r="N34">
        <f t="shared" si="2"/>
        <v>1</v>
      </c>
    </row>
    <row r="35" spans="1:14" ht="18">
      <c r="A35" s="90">
        <f t="shared" si="1"/>
        <v>20</v>
      </c>
      <c r="B35" s="91"/>
      <c r="C35" s="199" t="s">
        <v>276</v>
      </c>
      <c r="D35" s="200"/>
      <c r="E35" s="200"/>
      <c r="F35" s="200"/>
      <c r="G35" s="200"/>
      <c r="H35" s="201"/>
      <c r="M35" s="40" t="b">
        <v>0</v>
      </c>
      <c r="N35">
        <f t="shared" si="2"/>
        <v>1</v>
      </c>
    </row>
    <row r="36" spans="1:14" ht="27.2" customHeight="1">
      <c r="A36" s="90">
        <f t="shared" si="1"/>
        <v>21</v>
      </c>
      <c r="B36" s="91"/>
      <c r="C36" s="183" t="s">
        <v>277</v>
      </c>
      <c r="D36" s="184"/>
      <c r="E36" s="184"/>
      <c r="F36" s="184"/>
      <c r="G36" s="184"/>
      <c r="H36" s="185"/>
      <c r="M36" s="40" t="b">
        <v>0</v>
      </c>
      <c r="N36">
        <f t="shared" si="2"/>
        <v>1</v>
      </c>
    </row>
    <row r="37" spans="1:14" ht="31.5" customHeight="1">
      <c r="A37" s="90">
        <f t="shared" si="1"/>
        <v>22</v>
      </c>
      <c r="B37" s="91"/>
      <c r="C37" s="183" t="s">
        <v>278</v>
      </c>
      <c r="D37" s="184"/>
      <c r="E37" s="184"/>
      <c r="F37" s="184"/>
      <c r="G37" s="184"/>
      <c r="H37" s="185"/>
      <c r="M37" s="40" t="b">
        <v>0</v>
      </c>
      <c r="N37">
        <f t="shared" si="2"/>
        <v>1</v>
      </c>
    </row>
    <row r="38" spans="1:14" ht="29.25" customHeight="1">
      <c r="A38" s="90">
        <f t="shared" si="1"/>
        <v>23</v>
      </c>
      <c r="B38" s="91"/>
      <c r="C38" s="183" t="s">
        <v>279</v>
      </c>
      <c r="D38" s="184"/>
      <c r="E38" s="184"/>
      <c r="F38" s="184"/>
      <c r="G38" s="184"/>
      <c r="H38" s="185"/>
      <c r="M38" s="40" t="b">
        <v>0</v>
      </c>
      <c r="N38">
        <f t="shared" si="2"/>
        <v>1</v>
      </c>
    </row>
    <row r="39" spans="1:14" ht="18">
      <c r="A39" s="92"/>
      <c r="B39" s="93"/>
      <c r="C39" s="93"/>
      <c r="D39" s="93"/>
      <c r="E39" s="93"/>
      <c r="F39" s="93"/>
      <c r="G39" s="72"/>
      <c r="H39" s="94"/>
    </row>
    <row r="40" spans="1:14" ht="12.75">
      <c r="A40" s="193" t="s">
        <v>133</v>
      </c>
      <c r="B40" s="194"/>
      <c r="C40" s="194"/>
      <c r="D40" s="194"/>
      <c r="E40" s="194"/>
      <c r="F40" s="194"/>
      <c r="G40" s="194"/>
      <c r="H40" s="195"/>
    </row>
    <row r="41" spans="1:14" ht="25.5">
      <c r="A41" s="75"/>
      <c r="B41" s="75"/>
      <c r="C41" s="76" t="s">
        <v>84</v>
      </c>
      <c r="D41" s="76" t="s">
        <v>85</v>
      </c>
      <c r="E41" s="76" t="s">
        <v>101</v>
      </c>
      <c r="F41" s="76" t="s">
        <v>86</v>
      </c>
      <c r="G41" s="76" t="s">
        <v>87</v>
      </c>
      <c r="H41" s="76" t="s">
        <v>148</v>
      </c>
      <c r="I41" s="71"/>
    </row>
    <row r="42" spans="1:14" ht="12.75">
      <c r="A42" s="75" t="s">
        <v>34</v>
      </c>
      <c r="B42" s="75" t="s">
        <v>66</v>
      </c>
      <c r="C42" s="76" t="s">
        <v>78</v>
      </c>
      <c r="D42" s="76" t="s">
        <v>80</v>
      </c>
      <c r="E42" s="76" t="s">
        <v>70</v>
      </c>
      <c r="F42" s="76" t="s">
        <v>90</v>
      </c>
      <c r="G42" s="76" t="s">
        <v>81</v>
      </c>
      <c r="H42" s="76" t="s">
        <v>147</v>
      </c>
      <c r="I42" s="71"/>
    </row>
    <row r="43" spans="1:14" ht="12.75">
      <c r="A43" s="90">
        <v>24</v>
      </c>
      <c r="B43" s="81" t="s">
        <v>120</v>
      </c>
      <c r="C43" s="30"/>
      <c r="D43" s="16"/>
      <c r="E43" s="95">
        <f>SUM(D17-E17-G17-H17)</f>
        <v>0</v>
      </c>
      <c r="F43" s="16"/>
      <c r="G43" s="16"/>
      <c r="H43" s="51" t="str">
        <f t="shared" ref="H43:H48" si="3">IF(D43+E43=G43," ","Out of Balance")</f>
        <v xml:space="preserve"> </v>
      </c>
      <c r="I43" s="71">
        <f t="shared" ref="I43:I48" si="4">IF(((D43+E43)=G43),0,1)</f>
        <v>0</v>
      </c>
      <c r="J43" s="96"/>
      <c r="K43" s="96"/>
    </row>
    <row r="44" spans="1:14" ht="12.75">
      <c r="A44" s="90">
        <f t="shared" ref="A44:A49" si="5">A43+1</f>
        <v>25</v>
      </c>
      <c r="B44" s="81" t="s">
        <v>121</v>
      </c>
      <c r="C44" s="30"/>
      <c r="D44" s="16"/>
      <c r="E44" s="95">
        <f t="shared" ref="E44:E48" si="6">SUM(D18-E18-G18-H18)</f>
        <v>0</v>
      </c>
      <c r="F44" s="16"/>
      <c r="G44" s="16"/>
      <c r="H44" s="51" t="str">
        <f t="shared" si="3"/>
        <v xml:space="preserve"> </v>
      </c>
      <c r="I44" s="71">
        <f t="shared" si="4"/>
        <v>0</v>
      </c>
      <c r="J44" s="96"/>
    </row>
    <row r="45" spans="1:14" ht="12.75">
      <c r="A45" s="90">
        <f t="shared" si="5"/>
        <v>26</v>
      </c>
      <c r="B45" s="81" t="s">
        <v>160</v>
      </c>
      <c r="C45" s="30"/>
      <c r="D45" s="16"/>
      <c r="E45" s="95">
        <f t="shared" si="6"/>
        <v>0</v>
      </c>
      <c r="F45" s="16"/>
      <c r="G45" s="16"/>
      <c r="H45" s="51" t="str">
        <f t="shared" si="3"/>
        <v xml:space="preserve"> </v>
      </c>
      <c r="I45" s="71">
        <f t="shared" si="4"/>
        <v>0</v>
      </c>
      <c r="J45" s="96"/>
    </row>
    <row r="46" spans="1:14" ht="12.75">
      <c r="A46" s="90">
        <f t="shared" si="5"/>
        <v>27</v>
      </c>
      <c r="B46" s="81" t="s">
        <v>67</v>
      </c>
      <c r="C46" s="30"/>
      <c r="D46" s="16"/>
      <c r="E46" s="95">
        <f t="shared" si="6"/>
        <v>0</v>
      </c>
      <c r="F46" s="16"/>
      <c r="G46" s="16"/>
      <c r="H46" s="51" t="str">
        <f t="shared" si="3"/>
        <v xml:space="preserve"> </v>
      </c>
      <c r="I46" s="71">
        <f t="shared" si="4"/>
        <v>0</v>
      </c>
      <c r="J46" s="96"/>
    </row>
    <row r="47" spans="1:14" ht="12.75">
      <c r="A47" s="90">
        <f t="shared" si="5"/>
        <v>28</v>
      </c>
      <c r="B47" s="131" t="s">
        <v>266</v>
      </c>
      <c r="C47" s="30"/>
      <c r="D47" s="16"/>
      <c r="E47" s="95">
        <f t="shared" si="6"/>
        <v>0</v>
      </c>
      <c r="F47" s="16"/>
      <c r="G47" s="16"/>
      <c r="H47" s="51" t="str">
        <f t="shared" si="3"/>
        <v xml:space="preserve"> </v>
      </c>
      <c r="I47" s="71">
        <f t="shared" si="4"/>
        <v>0</v>
      </c>
      <c r="J47" s="96"/>
    </row>
    <row r="48" spans="1:14" ht="12.75">
      <c r="A48" s="90">
        <f t="shared" si="5"/>
        <v>29</v>
      </c>
      <c r="B48" s="81" t="s">
        <v>68</v>
      </c>
      <c r="C48" s="30"/>
      <c r="D48" s="16"/>
      <c r="E48" s="95">
        <f t="shared" si="6"/>
        <v>0</v>
      </c>
      <c r="F48" s="16"/>
      <c r="G48" s="16"/>
      <c r="H48" s="51" t="str">
        <f t="shared" si="3"/>
        <v xml:space="preserve"> </v>
      </c>
      <c r="I48" s="71">
        <f t="shared" si="4"/>
        <v>0</v>
      </c>
      <c r="J48" s="96"/>
    </row>
    <row r="49" spans="1:14" ht="12.75">
      <c r="A49" s="90">
        <f t="shared" si="5"/>
        <v>30</v>
      </c>
      <c r="B49" s="75" t="s">
        <v>159</v>
      </c>
      <c r="C49" s="35">
        <f>SUM(C43:C48)</f>
        <v>0</v>
      </c>
      <c r="D49" s="35">
        <f>SUM(D43:D48)</f>
        <v>0</v>
      </c>
      <c r="E49" s="35">
        <f>SUM(E43:E48)</f>
        <v>0</v>
      </c>
      <c r="F49" s="35">
        <f>SUM(F43:F48)</f>
        <v>0</v>
      </c>
      <c r="G49" s="35">
        <f>SUM(G43:G48)</f>
        <v>0</v>
      </c>
      <c r="H49" s="35"/>
      <c r="I49" s="71"/>
    </row>
    <row r="50" spans="1:14">
      <c r="A50" s="88"/>
      <c r="B50" s="97"/>
      <c r="C50" s="98"/>
      <c r="D50" s="98"/>
      <c r="E50" s="98"/>
      <c r="F50" s="98"/>
      <c r="G50" s="98"/>
      <c r="H50" s="99"/>
      <c r="I50" s="71"/>
    </row>
    <row r="51" spans="1:14" ht="12.75">
      <c r="A51" s="90" t="s">
        <v>34</v>
      </c>
      <c r="B51" s="90" t="s">
        <v>89</v>
      </c>
      <c r="C51" s="196" t="s">
        <v>88</v>
      </c>
      <c r="D51" s="196"/>
      <c r="E51" s="196"/>
      <c r="F51" s="196"/>
      <c r="G51" s="196"/>
      <c r="H51" s="196"/>
    </row>
    <row r="52" spans="1:14" ht="27.75" customHeight="1">
      <c r="A52" s="90">
        <v>31</v>
      </c>
      <c r="B52" s="91"/>
      <c r="C52" s="183" t="s">
        <v>280</v>
      </c>
      <c r="D52" s="184"/>
      <c r="E52" s="184"/>
      <c r="F52" s="184"/>
      <c r="G52" s="184"/>
      <c r="H52" s="185"/>
      <c r="M52" s="40" t="b">
        <v>0</v>
      </c>
      <c r="N52">
        <f t="shared" ref="N52:N58" si="7">IF(M52=TRUE,0,1)</f>
        <v>1</v>
      </c>
    </row>
    <row r="53" spans="1:14" ht="18" customHeight="1">
      <c r="A53" s="90">
        <f t="shared" ref="A53:A58" si="8">A52+1</f>
        <v>32</v>
      </c>
      <c r="B53" s="91"/>
      <c r="C53" s="197" t="s">
        <v>281</v>
      </c>
      <c r="D53" s="198"/>
      <c r="E53" s="198"/>
      <c r="F53" s="198"/>
      <c r="G53" s="198"/>
      <c r="H53" s="198"/>
      <c r="M53" s="40" t="b">
        <v>0</v>
      </c>
      <c r="N53">
        <f t="shared" si="7"/>
        <v>1</v>
      </c>
    </row>
    <row r="54" spans="1:14" ht="18" customHeight="1">
      <c r="A54" s="90">
        <f t="shared" si="8"/>
        <v>33</v>
      </c>
      <c r="B54" s="91"/>
      <c r="C54" s="197" t="s">
        <v>282</v>
      </c>
      <c r="D54" s="198"/>
      <c r="E54" s="198"/>
      <c r="F54" s="198"/>
      <c r="G54" s="198"/>
      <c r="H54" s="198"/>
      <c r="M54" s="40" t="b">
        <v>0</v>
      </c>
      <c r="N54">
        <f t="shared" si="7"/>
        <v>1</v>
      </c>
    </row>
    <row r="55" spans="1:14" ht="17.850000000000001" customHeight="1">
      <c r="A55" s="90">
        <f t="shared" si="8"/>
        <v>34</v>
      </c>
      <c r="B55" s="91"/>
      <c r="C55" s="197" t="s">
        <v>140</v>
      </c>
      <c r="D55" s="198"/>
      <c r="E55" s="198"/>
      <c r="F55" s="198"/>
      <c r="G55" s="198"/>
      <c r="H55" s="198"/>
      <c r="M55" s="40" t="b">
        <v>0</v>
      </c>
      <c r="N55">
        <f t="shared" si="7"/>
        <v>1</v>
      </c>
    </row>
    <row r="56" spans="1:14" ht="17.850000000000001" customHeight="1">
      <c r="A56" s="90">
        <f t="shared" si="8"/>
        <v>35</v>
      </c>
      <c r="B56" s="91"/>
      <c r="C56" s="197" t="s">
        <v>150</v>
      </c>
      <c r="D56" s="198"/>
      <c r="E56" s="198"/>
      <c r="F56" s="198"/>
      <c r="G56" s="198"/>
      <c r="H56" s="198"/>
      <c r="M56" s="40" t="b">
        <v>0</v>
      </c>
      <c r="N56">
        <f t="shared" si="7"/>
        <v>1</v>
      </c>
    </row>
    <row r="57" spans="1:14" ht="27.2" customHeight="1">
      <c r="A57" s="90">
        <f t="shared" si="8"/>
        <v>36</v>
      </c>
      <c r="B57" s="91"/>
      <c r="C57" s="183" t="s">
        <v>283</v>
      </c>
      <c r="D57" s="184"/>
      <c r="E57" s="184"/>
      <c r="F57" s="184"/>
      <c r="G57" s="184"/>
      <c r="H57" s="185"/>
      <c r="M57" s="40" t="b">
        <v>0</v>
      </c>
      <c r="N57">
        <f t="shared" si="7"/>
        <v>1</v>
      </c>
    </row>
    <row r="58" spans="1:14" ht="27.2" customHeight="1">
      <c r="A58" s="90">
        <f t="shared" si="8"/>
        <v>37</v>
      </c>
      <c r="B58" s="91"/>
      <c r="C58" s="183" t="s">
        <v>284</v>
      </c>
      <c r="D58" s="184"/>
      <c r="E58" s="184"/>
      <c r="F58" s="184"/>
      <c r="G58" s="184"/>
      <c r="H58" s="185"/>
      <c r="M58" s="40" t="b">
        <v>0</v>
      </c>
      <c r="N58">
        <f t="shared" si="7"/>
        <v>1</v>
      </c>
    </row>
    <row r="60" spans="1:14" ht="16.5" customHeight="1"/>
    <row r="61" spans="1:14" ht="17.850000000000001" customHeight="1"/>
    <row r="62" spans="1:14" ht="17.850000000000001" customHeight="1">
      <c r="A62" s="193" t="s">
        <v>77</v>
      </c>
      <c r="B62" s="194"/>
      <c r="C62" s="194"/>
      <c r="D62" s="194"/>
      <c r="E62" s="194"/>
      <c r="F62" s="194"/>
      <c r="G62" s="194"/>
      <c r="H62" s="195"/>
    </row>
    <row r="63" spans="1:14" ht="48.95" customHeight="1">
      <c r="A63" s="75"/>
      <c r="B63" s="75"/>
      <c r="C63" s="130" t="s">
        <v>285</v>
      </c>
      <c r="D63" s="130" t="s">
        <v>286</v>
      </c>
      <c r="E63" s="76" t="s">
        <v>153</v>
      </c>
      <c r="F63" s="76" t="s">
        <v>146</v>
      </c>
      <c r="G63" s="130" t="s">
        <v>287</v>
      </c>
      <c r="H63" s="76" t="s">
        <v>119</v>
      </c>
    </row>
    <row r="64" spans="1:14" ht="17.850000000000001" customHeight="1">
      <c r="A64" s="75" t="s">
        <v>34</v>
      </c>
      <c r="B64" s="75" t="s">
        <v>66</v>
      </c>
      <c r="C64" s="76" t="s">
        <v>102</v>
      </c>
      <c r="D64" s="76" t="s">
        <v>152</v>
      </c>
      <c r="E64" s="76" t="s">
        <v>104</v>
      </c>
      <c r="F64" s="76" t="s">
        <v>105</v>
      </c>
      <c r="G64" s="76" t="s">
        <v>107</v>
      </c>
      <c r="H64" s="76" t="s">
        <v>108</v>
      </c>
    </row>
    <row r="65" spans="1:14" ht="12.95" customHeight="1">
      <c r="A65" s="90">
        <v>38</v>
      </c>
      <c r="B65" s="81" t="s">
        <v>83</v>
      </c>
      <c r="C65" s="42"/>
      <c r="D65" s="42"/>
      <c r="E65" s="30"/>
      <c r="F65" s="42"/>
      <c r="G65" s="30"/>
      <c r="H65" s="42"/>
      <c r="I65" s="71"/>
    </row>
    <row r="66" spans="1:14" ht="12.95" customHeight="1">
      <c r="A66" s="90">
        <f t="shared" ref="A66:A72" si="9">A65+1</f>
        <v>39</v>
      </c>
      <c r="B66" s="81" t="s">
        <v>120</v>
      </c>
      <c r="C66" s="30"/>
      <c r="D66" s="30"/>
      <c r="E66" s="30"/>
      <c r="F66" s="30"/>
      <c r="G66" s="30"/>
      <c r="H66" s="42">
        <f>SUM(D66-E66-F66-G66)</f>
        <v>0</v>
      </c>
      <c r="I66" s="71"/>
    </row>
    <row r="67" spans="1:14" ht="12.95" customHeight="1">
      <c r="A67" s="90">
        <f t="shared" si="9"/>
        <v>40</v>
      </c>
      <c r="B67" s="81" t="s">
        <v>121</v>
      </c>
      <c r="C67" s="30"/>
      <c r="D67" s="30"/>
      <c r="E67" s="30"/>
      <c r="F67" s="30"/>
      <c r="G67" s="30"/>
      <c r="H67" s="42">
        <f>SUM(D67-E67-F67-G67)</f>
        <v>0</v>
      </c>
      <c r="I67" s="71"/>
    </row>
    <row r="68" spans="1:14" ht="12.95" customHeight="1">
      <c r="A68" s="90">
        <f t="shared" si="9"/>
        <v>41</v>
      </c>
      <c r="B68" s="81" t="s">
        <v>160</v>
      </c>
      <c r="C68" s="30"/>
      <c r="D68" s="30"/>
      <c r="E68" s="30"/>
      <c r="F68" s="30"/>
      <c r="G68" s="30"/>
      <c r="H68" s="42">
        <f t="shared" ref="H68:H71" si="10">SUM(D68-E68-F68-G68)</f>
        <v>0</v>
      </c>
      <c r="I68" s="71"/>
    </row>
    <row r="69" spans="1:14" ht="12.95" customHeight="1">
      <c r="A69" s="90">
        <f t="shared" si="9"/>
        <v>42</v>
      </c>
      <c r="B69" s="81" t="s">
        <v>67</v>
      </c>
      <c r="C69" s="30"/>
      <c r="D69" s="30"/>
      <c r="E69" s="30"/>
      <c r="F69" s="30"/>
      <c r="G69" s="30"/>
      <c r="H69" s="42">
        <f t="shared" si="10"/>
        <v>0</v>
      </c>
      <c r="I69" s="71"/>
    </row>
    <row r="70" spans="1:14" ht="12.75">
      <c r="A70" s="90">
        <f t="shared" si="9"/>
        <v>43</v>
      </c>
      <c r="B70" s="131" t="s">
        <v>266</v>
      </c>
      <c r="C70" s="30"/>
      <c r="D70" s="30"/>
      <c r="E70" s="30"/>
      <c r="F70" s="30"/>
      <c r="G70" s="30"/>
      <c r="H70" s="42">
        <f t="shared" si="10"/>
        <v>0</v>
      </c>
      <c r="I70" s="71"/>
    </row>
    <row r="71" spans="1:14" ht="12.95" customHeight="1">
      <c r="A71" s="90">
        <f t="shared" si="9"/>
        <v>44</v>
      </c>
      <c r="B71" s="81" t="s">
        <v>68</v>
      </c>
      <c r="C71" s="30"/>
      <c r="D71" s="30"/>
      <c r="E71" s="30"/>
      <c r="F71" s="30"/>
      <c r="G71" s="30"/>
      <c r="H71" s="42">
        <f t="shared" si="10"/>
        <v>0</v>
      </c>
      <c r="I71" s="71"/>
    </row>
    <row r="72" spans="1:14" ht="12.95" customHeight="1">
      <c r="A72" s="90">
        <f t="shared" si="9"/>
        <v>45</v>
      </c>
      <c r="B72" s="75" t="s">
        <v>159</v>
      </c>
      <c r="C72" s="35">
        <f>SUM(C66:C71)</f>
        <v>0</v>
      </c>
      <c r="D72" s="35">
        <f>SUM(D66:D71)</f>
        <v>0</v>
      </c>
      <c r="E72" s="35">
        <f>SUM(E65:E71)</f>
        <v>0</v>
      </c>
      <c r="F72" s="35">
        <f>SUM(F66:F71)</f>
        <v>0</v>
      </c>
      <c r="G72" s="35">
        <f>SUM(G65:G71)</f>
        <v>0</v>
      </c>
      <c r="H72" s="35">
        <f>SUM(H66:H71)</f>
        <v>0</v>
      </c>
      <c r="I72" s="71"/>
    </row>
    <row r="73" spans="1:14" ht="17.850000000000001" customHeight="1">
      <c r="A73" s="88"/>
      <c r="B73" s="79"/>
      <c r="C73" s="79"/>
      <c r="D73" s="79"/>
      <c r="E73" s="79"/>
      <c r="F73" s="79"/>
      <c r="G73" s="89"/>
      <c r="H73" s="80"/>
    </row>
    <row r="74" spans="1:14" ht="17.850000000000001" customHeight="1">
      <c r="A74" s="90" t="s">
        <v>34</v>
      </c>
      <c r="B74" s="90" t="s">
        <v>89</v>
      </c>
      <c r="C74" s="196" t="s">
        <v>88</v>
      </c>
      <c r="D74" s="196"/>
      <c r="E74" s="196"/>
      <c r="F74" s="196"/>
      <c r="G74" s="196"/>
      <c r="H74" s="196"/>
    </row>
    <row r="75" spans="1:14" ht="30" customHeight="1">
      <c r="A75" s="90">
        <v>46</v>
      </c>
      <c r="B75" s="91"/>
      <c r="C75" s="183" t="s">
        <v>288</v>
      </c>
      <c r="D75" s="184"/>
      <c r="E75" s="184"/>
      <c r="F75" s="184"/>
      <c r="G75" s="184"/>
      <c r="H75" s="185"/>
      <c r="M75" s="40" t="b">
        <v>0</v>
      </c>
      <c r="N75">
        <f>IF(M75=TRUE,0,1)</f>
        <v>1</v>
      </c>
    </row>
    <row r="76" spans="1:14" ht="27.2" customHeight="1">
      <c r="A76" s="90">
        <f>A75+1</f>
        <v>47</v>
      </c>
      <c r="B76" s="91"/>
      <c r="C76" s="197" t="s">
        <v>289</v>
      </c>
      <c r="D76" s="198"/>
      <c r="E76" s="198"/>
      <c r="F76" s="198"/>
      <c r="G76" s="198"/>
      <c r="H76" s="198"/>
      <c r="M76" s="40" t="b">
        <v>0</v>
      </c>
      <c r="N76">
        <f>IF(M76=TRUE,0,1)</f>
        <v>1</v>
      </c>
    </row>
    <row r="77" spans="1:14" ht="39.75" customHeight="1">
      <c r="A77" s="90">
        <f>A76+1</f>
        <v>48</v>
      </c>
      <c r="B77" s="91"/>
      <c r="C77" s="197" t="s">
        <v>290</v>
      </c>
      <c r="D77" s="198"/>
      <c r="E77" s="198"/>
      <c r="F77" s="198"/>
      <c r="G77" s="198"/>
      <c r="H77" s="198"/>
      <c r="M77" s="40" t="b">
        <v>0</v>
      </c>
      <c r="N77">
        <f>IF(M77=TRUE,0,1)</f>
        <v>1</v>
      </c>
    </row>
    <row r="78" spans="1:14" ht="18.75" customHeight="1">
      <c r="A78" s="90">
        <f>A77+1</f>
        <v>49</v>
      </c>
      <c r="B78" s="91"/>
      <c r="C78" s="197" t="s">
        <v>291</v>
      </c>
      <c r="D78" s="198"/>
      <c r="E78" s="198"/>
      <c r="F78" s="198"/>
      <c r="G78" s="198"/>
      <c r="H78" s="198"/>
      <c r="M78" s="40" t="b">
        <v>0</v>
      </c>
      <c r="N78">
        <f>IF(M78=TRUE,0,1)</f>
        <v>1</v>
      </c>
    </row>
    <row r="79" spans="1:14" ht="25.5" customHeight="1"/>
    <row r="80" spans="1:14" ht="17.850000000000001" customHeight="1">
      <c r="A80" s="186" t="s">
        <v>1</v>
      </c>
      <c r="B80" s="187"/>
      <c r="C80" s="187"/>
      <c r="D80" s="187"/>
      <c r="E80" s="187"/>
      <c r="F80" s="187"/>
      <c r="G80" s="187"/>
      <c r="H80" s="188"/>
    </row>
    <row r="81" spans="1:14" ht="25.35" customHeight="1">
      <c r="A81" s="75"/>
      <c r="B81" s="75"/>
      <c r="C81" s="76" t="s">
        <v>84</v>
      </c>
      <c r="D81" s="76" t="s">
        <v>85</v>
      </c>
      <c r="E81" s="76" t="s">
        <v>86</v>
      </c>
      <c r="F81" s="76" t="s">
        <v>87</v>
      </c>
      <c r="G81" s="76" t="s">
        <v>145</v>
      </c>
      <c r="H81" s="101" t="s">
        <v>148</v>
      </c>
    </row>
    <row r="82" spans="1:14" ht="17.850000000000001" customHeight="1">
      <c r="A82" s="75" t="s">
        <v>34</v>
      </c>
      <c r="B82" s="75" t="s">
        <v>66</v>
      </c>
      <c r="C82" s="76" t="s">
        <v>109</v>
      </c>
      <c r="D82" s="76" t="s">
        <v>111</v>
      </c>
      <c r="E82" s="76" t="s">
        <v>112</v>
      </c>
      <c r="F82" s="76" t="s">
        <v>113</v>
      </c>
      <c r="G82" s="102" t="s">
        <v>114</v>
      </c>
      <c r="H82" s="76" t="s">
        <v>115</v>
      </c>
    </row>
    <row r="83" spans="1:14" ht="12.95" customHeight="1">
      <c r="A83" s="90">
        <v>50</v>
      </c>
      <c r="B83" s="81" t="s">
        <v>120</v>
      </c>
      <c r="C83" s="30"/>
      <c r="D83" s="16"/>
      <c r="E83" s="41"/>
      <c r="F83" s="41"/>
      <c r="G83" s="103"/>
      <c r="H83" s="104" t="str">
        <f t="shared" ref="H83:H88" si="11">IF(D83+H66=F83," ","Out of Balance")</f>
        <v xml:space="preserve"> </v>
      </c>
      <c r="I83">
        <f t="shared" ref="I83:I88" si="12">IF((D83+H66)=F83,0,1)</f>
        <v>0</v>
      </c>
    </row>
    <row r="84" spans="1:14" ht="12.95" customHeight="1">
      <c r="A84" s="90">
        <f t="shared" ref="A84:A89" si="13">A83+1</f>
        <v>51</v>
      </c>
      <c r="B84" s="81" t="s">
        <v>121</v>
      </c>
      <c r="C84" s="36"/>
      <c r="D84" s="16"/>
      <c r="E84" s="41"/>
      <c r="F84" s="41"/>
      <c r="G84" s="103"/>
      <c r="H84" s="104" t="str">
        <f>IF(D84+H67=F84," ","Out of Balance")</f>
        <v xml:space="preserve"> </v>
      </c>
      <c r="I84">
        <f t="shared" si="12"/>
        <v>0</v>
      </c>
    </row>
    <row r="85" spans="1:14" ht="12.95" customHeight="1">
      <c r="A85" s="90">
        <f t="shared" si="13"/>
        <v>52</v>
      </c>
      <c r="B85" s="81" t="s">
        <v>160</v>
      </c>
      <c r="C85" s="30"/>
      <c r="D85" s="16"/>
      <c r="E85" s="41"/>
      <c r="F85" s="41"/>
      <c r="G85" s="103"/>
      <c r="H85" s="104" t="str">
        <f t="shared" si="11"/>
        <v xml:space="preserve"> </v>
      </c>
      <c r="I85">
        <f t="shared" si="12"/>
        <v>0</v>
      </c>
    </row>
    <row r="86" spans="1:14" ht="12.95" customHeight="1">
      <c r="A86" s="90">
        <f t="shared" si="13"/>
        <v>53</v>
      </c>
      <c r="B86" s="81" t="s">
        <v>67</v>
      </c>
      <c r="C86" s="30"/>
      <c r="D86" s="16"/>
      <c r="E86" s="41"/>
      <c r="F86" s="41"/>
      <c r="G86" s="103"/>
      <c r="H86" s="104" t="str">
        <f t="shared" si="11"/>
        <v xml:space="preserve"> </v>
      </c>
      <c r="I86">
        <f t="shared" si="12"/>
        <v>0</v>
      </c>
    </row>
    <row r="87" spans="1:14" ht="12.75">
      <c r="A87" s="90">
        <f t="shared" si="13"/>
        <v>54</v>
      </c>
      <c r="B87" s="131" t="s">
        <v>266</v>
      </c>
      <c r="C87" s="30"/>
      <c r="D87" s="16"/>
      <c r="E87" s="41"/>
      <c r="F87" s="41"/>
      <c r="G87" s="103"/>
      <c r="H87" s="104" t="str">
        <f t="shared" si="11"/>
        <v xml:space="preserve"> </v>
      </c>
      <c r="I87">
        <f t="shared" si="12"/>
        <v>0</v>
      </c>
    </row>
    <row r="88" spans="1:14" ht="12.95" customHeight="1">
      <c r="A88" s="90">
        <f t="shared" si="13"/>
        <v>55</v>
      </c>
      <c r="B88" s="81" t="s">
        <v>68</v>
      </c>
      <c r="C88" s="30"/>
      <c r="D88" s="16"/>
      <c r="E88" s="41"/>
      <c r="F88" s="41"/>
      <c r="G88" s="103"/>
      <c r="H88" s="104" t="str">
        <f t="shared" si="11"/>
        <v xml:space="preserve"> </v>
      </c>
      <c r="I88">
        <f t="shared" si="12"/>
        <v>0</v>
      </c>
    </row>
    <row r="89" spans="1:14" ht="12.95" customHeight="1">
      <c r="A89" s="90">
        <f t="shared" si="13"/>
        <v>56</v>
      </c>
      <c r="B89" s="75" t="s">
        <v>159</v>
      </c>
      <c r="C89" s="35">
        <f>SUM(C83:C88)</f>
        <v>0</v>
      </c>
      <c r="D89" s="35">
        <f>SUM(D83:D88)</f>
        <v>0</v>
      </c>
      <c r="E89" s="35">
        <f>SUM(E83:E88)</f>
        <v>0</v>
      </c>
      <c r="F89" s="35">
        <f>SUM(F83:F88)</f>
        <v>0</v>
      </c>
      <c r="G89" s="43"/>
      <c r="H89" s="99"/>
    </row>
    <row r="90" spans="1:14" ht="17.850000000000001" customHeight="1">
      <c r="A90" s="88"/>
      <c r="B90" s="97"/>
      <c r="C90" s="98"/>
      <c r="D90" s="98"/>
      <c r="E90" s="98"/>
      <c r="F90" s="98"/>
      <c r="G90" s="98"/>
      <c r="H90" s="99"/>
    </row>
    <row r="91" spans="1:14" ht="17.850000000000001" customHeight="1">
      <c r="A91" s="90" t="s">
        <v>34</v>
      </c>
      <c r="B91" s="90" t="s">
        <v>89</v>
      </c>
      <c r="C91" s="196" t="s">
        <v>88</v>
      </c>
      <c r="D91" s="196"/>
      <c r="E91" s="196"/>
      <c r="F91" s="196"/>
      <c r="G91" s="196"/>
      <c r="H91" s="196"/>
    </row>
    <row r="92" spans="1:14" ht="27.2" customHeight="1">
      <c r="A92" s="90">
        <v>57</v>
      </c>
      <c r="B92" s="91"/>
      <c r="C92" s="183" t="s">
        <v>292</v>
      </c>
      <c r="D92" s="184"/>
      <c r="E92" s="184"/>
      <c r="F92" s="184"/>
      <c r="G92" s="184"/>
      <c r="H92" s="185"/>
      <c r="M92" s="40" t="b">
        <v>0</v>
      </c>
      <c r="N92">
        <f>IF(AND($F$89&gt;0,M92=FALSE),1,0)</f>
        <v>0</v>
      </c>
    </row>
    <row r="93" spans="1:14">
      <c r="A93" s="92"/>
      <c r="B93" s="105"/>
      <c r="C93" s="15"/>
      <c r="D93" s="15"/>
      <c r="E93" s="15"/>
      <c r="F93" s="15"/>
      <c r="G93" s="15"/>
      <c r="H93" s="94"/>
    </row>
    <row r="94" spans="1:14" ht="12.75">
      <c r="A94" s="186" t="s">
        <v>134</v>
      </c>
      <c r="B94" s="187"/>
      <c r="C94" s="187"/>
      <c r="D94" s="187"/>
      <c r="E94" s="187"/>
      <c r="F94" s="187"/>
      <c r="G94" s="187"/>
      <c r="H94" s="188"/>
    </row>
    <row r="95" spans="1:14" ht="25.5">
      <c r="A95" s="88"/>
      <c r="B95" s="90" t="s">
        <v>97</v>
      </c>
      <c r="C95" s="106" t="s">
        <v>100</v>
      </c>
      <c r="D95" s="190" t="s">
        <v>106</v>
      </c>
      <c r="E95" s="191"/>
      <c r="F95" s="190" t="s">
        <v>161</v>
      </c>
      <c r="G95" s="192"/>
      <c r="H95" s="191"/>
    </row>
    <row r="96" spans="1:14" ht="12.75">
      <c r="A96" s="90" t="s">
        <v>34</v>
      </c>
      <c r="B96" s="90" t="s">
        <v>116</v>
      </c>
      <c r="C96" s="90" t="s">
        <v>117</v>
      </c>
      <c r="D96" s="190" t="s">
        <v>118</v>
      </c>
      <c r="E96" s="191"/>
      <c r="F96" s="192" t="s">
        <v>149</v>
      </c>
      <c r="G96" s="192"/>
      <c r="H96" s="191"/>
    </row>
    <row r="97" spans="1:14" ht="50.1" customHeight="1">
      <c r="A97" s="90">
        <v>58</v>
      </c>
      <c r="B97" s="81" t="s">
        <v>98</v>
      </c>
      <c r="C97" s="37" t="str">
        <f>IF((D23)&gt;0,SUM((E23+G23+H23-E16)/(D23))," ")</f>
        <v xml:space="preserve"> </v>
      </c>
      <c r="D97" s="183" t="s">
        <v>293</v>
      </c>
      <c r="E97" s="182"/>
      <c r="F97" s="183" t="s">
        <v>294</v>
      </c>
      <c r="G97" s="184"/>
      <c r="H97" s="185"/>
      <c r="M97" s="40" t="s">
        <v>110</v>
      </c>
      <c r="N97">
        <f>SUM(N23:N96)</f>
        <v>24</v>
      </c>
    </row>
    <row r="98" spans="1:14" ht="44.25" customHeight="1">
      <c r="A98" s="90">
        <f>A97+1</f>
        <v>59</v>
      </c>
      <c r="B98" s="81" t="s">
        <v>103</v>
      </c>
      <c r="C98" s="37" t="str">
        <f>IF((D23-G23-H23)&gt;0,SUM((E23-E16)/(D23-G23-H23))," ")</f>
        <v xml:space="preserve"> </v>
      </c>
      <c r="D98" s="181" t="s">
        <v>295</v>
      </c>
      <c r="E98" s="182"/>
      <c r="F98" s="183" t="s">
        <v>296</v>
      </c>
      <c r="G98" s="184"/>
      <c r="H98" s="185"/>
    </row>
    <row r="99" spans="1:14">
      <c r="A99" s="92"/>
      <c r="B99" s="105"/>
      <c r="C99" s="15"/>
      <c r="D99" s="15"/>
      <c r="E99" s="15"/>
      <c r="F99" s="15"/>
      <c r="G99" s="15"/>
      <c r="H99" s="94"/>
    </row>
    <row r="100" spans="1:14" ht="12.75">
      <c r="A100" s="186" t="s">
        <v>151</v>
      </c>
      <c r="B100" s="187"/>
      <c r="C100" s="187"/>
      <c r="D100" s="187"/>
      <c r="E100" s="187"/>
      <c r="F100" s="187"/>
      <c r="G100" s="187"/>
      <c r="H100" s="188"/>
    </row>
    <row r="101" spans="1:14" ht="12.75">
      <c r="A101" s="90">
        <v>60</v>
      </c>
      <c r="B101" s="107" t="str">
        <f>IF(SUM(I43:I49)&gt;0,"Error: Value of cases at end of period does not balance to value at beginning of period, plus transactions that occurred during the period"," ")</f>
        <v xml:space="preserve"> </v>
      </c>
      <c r="C101" s="108"/>
      <c r="D101" s="108"/>
      <c r="E101" s="108"/>
      <c r="F101" s="108"/>
      <c r="G101" s="108"/>
      <c r="H101" s="109"/>
    </row>
    <row r="102" spans="1:14" ht="12.75">
      <c r="A102" s="90">
        <f>A101+1</f>
        <v>61</v>
      </c>
      <c r="B102" s="110" t="str">
        <f>IF(AND(G49&gt;0,N97&gt;0),"WARNING: One or more Quality Checkist criteria have not been validated (checked)"," ")</f>
        <v xml:space="preserve"> </v>
      </c>
      <c r="C102" s="111"/>
      <c r="D102" s="111"/>
      <c r="E102" s="111"/>
      <c r="F102" s="111"/>
      <c r="G102" s="111"/>
      <c r="H102" s="112"/>
    </row>
    <row r="104" spans="1:14" ht="12.75">
      <c r="B104" s="113" t="s">
        <v>74</v>
      </c>
      <c r="C104" s="114"/>
      <c r="D104" s="115"/>
      <c r="E104" s="115"/>
      <c r="F104" s="115"/>
      <c r="G104" s="115"/>
    </row>
    <row r="105" spans="1:14" ht="12.75">
      <c r="B105" s="116"/>
      <c r="C105" s="114"/>
      <c r="D105" s="117"/>
      <c r="E105" s="114"/>
      <c r="F105" s="114"/>
      <c r="G105" s="114"/>
    </row>
    <row r="106" spans="1:14" ht="12.75">
      <c r="B106" s="118"/>
      <c r="C106" s="119"/>
      <c r="D106" s="119"/>
      <c r="E106" s="119"/>
      <c r="F106" s="119"/>
      <c r="G106" s="119"/>
    </row>
    <row r="107" spans="1:14" ht="13.5" thickBot="1">
      <c r="B107" s="120"/>
      <c r="C107" s="120"/>
      <c r="D107" s="121"/>
      <c r="E107" s="120"/>
      <c r="F107" s="120"/>
      <c r="G107" s="120"/>
    </row>
    <row r="108" spans="1:14" ht="12.75">
      <c r="B108" s="122" t="s">
        <v>28</v>
      </c>
      <c r="C108" s="123"/>
      <c r="D108" s="119"/>
      <c r="E108" s="122" t="s">
        <v>35</v>
      </c>
      <c r="F108" s="124"/>
      <c r="G108" s="124"/>
    </row>
    <row r="109" spans="1:14" ht="12.75">
      <c r="B109" s="122"/>
      <c r="C109" s="123"/>
      <c r="D109" s="124"/>
      <c r="E109" s="123"/>
      <c r="F109" s="124"/>
      <c r="G109" s="124"/>
    </row>
    <row r="110" spans="1:14" ht="13.5" thickBot="1">
      <c r="B110" s="125"/>
      <c r="C110" s="125"/>
      <c r="D110" s="124"/>
      <c r="E110" s="120"/>
      <c r="F110" s="120"/>
      <c r="G110" s="120"/>
    </row>
    <row r="111" spans="1:14" ht="12.75">
      <c r="B111" s="122" t="s">
        <v>154</v>
      </c>
      <c r="C111" s="123"/>
      <c r="D111" s="123"/>
      <c r="E111" s="122" t="s">
        <v>39</v>
      </c>
      <c r="F111" s="124"/>
      <c r="G111" s="124"/>
    </row>
    <row r="112" spans="1:14" ht="12.75">
      <c r="B112" s="122"/>
      <c r="C112" s="123"/>
      <c r="D112" s="123"/>
      <c r="E112" s="123"/>
      <c r="F112" s="124"/>
      <c r="G112" s="123"/>
    </row>
    <row r="113" spans="2:7" ht="12.75">
      <c r="B113" s="124"/>
      <c r="C113" s="124"/>
      <c r="D113" s="128"/>
      <c r="E113" s="124"/>
      <c r="F113" s="123"/>
      <c r="G113" s="124"/>
    </row>
    <row r="114" spans="2:7" ht="12.75">
      <c r="B114" s="126" t="s">
        <v>75</v>
      </c>
      <c r="C114" s="124"/>
      <c r="D114" s="128"/>
      <c r="E114" s="124"/>
      <c r="F114" s="123"/>
      <c r="G114" s="124"/>
    </row>
    <row r="115" spans="2:7" ht="12.75">
      <c r="B115" s="122"/>
      <c r="C115" s="123"/>
      <c r="D115" s="124"/>
      <c r="E115" s="123"/>
      <c r="F115" s="123"/>
      <c r="G115" s="124"/>
    </row>
    <row r="116" spans="2:7" ht="12.75">
      <c r="B116" s="121"/>
      <c r="C116" s="121"/>
      <c r="D116" s="124"/>
      <c r="E116" s="121"/>
      <c r="F116" s="121"/>
      <c r="G116" s="121"/>
    </row>
    <row r="117" spans="2:7" ht="12.75">
      <c r="B117" s="118"/>
      <c r="C117" s="119"/>
      <c r="D117" s="123"/>
      <c r="E117" s="119"/>
      <c r="F117" s="119"/>
      <c r="G117" s="119"/>
    </row>
    <row r="118" spans="2:7" ht="13.5" thickBot="1">
      <c r="B118" s="120"/>
      <c r="C118" s="120"/>
      <c r="D118" s="121"/>
      <c r="E118" s="120"/>
      <c r="F118" s="120"/>
      <c r="G118" s="120"/>
    </row>
    <row r="119" spans="2:7" ht="12.75">
      <c r="B119" s="122" t="s">
        <v>28</v>
      </c>
      <c r="C119" s="123"/>
      <c r="D119" s="119"/>
      <c r="E119" s="122" t="s">
        <v>35</v>
      </c>
      <c r="F119" s="124"/>
      <c r="G119" s="124"/>
    </row>
    <row r="120" spans="2:7" ht="12.75">
      <c r="B120" s="122"/>
      <c r="C120" s="123"/>
      <c r="D120" s="127"/>
      <c r="E120" s="123"/>
      <c r="F120" s="124"/>
      <c r="G120" s="124"/>
    </row>
    <row r="121" spans="2:7" ht="13.5" thickBot="1">
      <c r="B121" s="125"/>
      <c r="C121" s="125"/>
      <c r="D121" s="123"/>
      <c r="E121" s="120"/>
      <c r="F121" s="120"/>
      <c r="G121" s="120"/>
    </row>
    <row r="122" spans="2:7" ht="12.75">
      <c r="B122" s="189" t="s">
        <v>154</v>
      </c>
      <c r="C122" s="189"/>
      <c r="D122" s="123"/>
      <c r="E122" s="122" t="s">
        <v>40</v>
      </c>
      <c r="F122" s="124"/>
      <c r="G122" s="124"/>
    </row>
  </sheetData>
  <sheetProtection password="F3FF" sheet="1" objects="1" scenarios="1" selectLockedCells="1"/>
  <mergeCells count="46">
    <mergeCell ref="A4:P4"/>
    <mergeCell ref="C33:H33"/>
    <mergeCell ref="A7:E7"/>
    <mergeCell ref="A13:H13"/>
    <mergeCell ref="C25:H25"/>
    <mergeCell ref="C26:H26"/>
    <mergeCell ref="C27:H27"/>
    <mergeCell ref="C28:H28"/>
    <mergeCell ref="C29:H29"/>
    <mergeCell ref="C30:H30"/>
    <mergeCell ref="C31:H31"/>
    <mergeCell ref="C32:H32"/>
    <mergeCell ref="C56:H56"/>
    <mergeCell ref="C34:H34"/>
    <mergeCell ref="C35:H35"/>
    <mergeCell ref="C36:H36"/>
    <mergeCell ref="C37:H37"/>
    <mergeCell ref="C38:H38"/>
    <mergeCell ref="A40:H40"/>
    <mergeCell ref="C51:H51"/>
    <mergeCell ref="C52:H52"/>
    <mergeCell ref="C53:H53"/>
    <mergeCell ref="C54:H54"/>
    <mergeCell ref="C55:H55"/>
    <mergeCell ref="A94:H94"/>
    <mergeCell ref="C57:H57"/>
    <mergeCell ref="C58:H58"/>
    <mergeCell ref="A62:H62"/>
    <mergeCell ref="C74:H74"/>
    <mergeCell ref="C75:H75"/>
    <mergeCell ref="C76:H76"/>
    <mergeCell ref="C77:H77"/>
    <mergeCell ref="C78:H78"/>
    <mergeCell ref="A80:H80"/>
    <mergeCell ref="C91:H91"/>
    <mergeCell ref="C92:H92"/>
    <mergeCell ref="D98:E98"/>
    <mergeCell ref="F98:H98"/>
    <mergeCell ref="A100:H100"/>
    <mergeCell ref="B122:C122"/>
    <mergeCell ref="D95:E95"/>
    <mergeCell ref="F95:H95"/>
    <mergeCell ref="D96:E96"/>
    <mergeCell ref="F96:H96"/>
    <mergeCell ref="D97:E97"/>
    <mergeCell ref="F97:H97"/>
  </mergeCells>
  <printOptions horizontalCentered="1"/>
  <pageMargins left="0.41" right="0.53" top="0.54" bottom="0.37" header="0.25" footer="0.25"/>
  <pageSetup scale="67" firstPageNumber="9" fitToHeight="2" orientation="portrait" useFirstPageNumber="1" r:id="rId1"/>
  <headerFooter alignWithMargins="0">
    <oddHeader xml:space="preserve">&amp;L&amp;"Arial,Bold"&amp;12Statewide Collection Services for
Court-Ordered and Other Debt&amp;C&amp;"Arial,Bold"&amp;12 Appendix D - Collections Reporting Template
Annual Financial Report&amp;R&amp;"Arial,Bold"&amp;12Request for Proposal No. ECU-2013-01&amp;10
</oddHeader>
    <oddFooter>&amp;L[Rev. June 22, 2012]</oddFooter>
  </headerFooter>
  <rowBreaks count="1" manualBreakCount="1">
    <brk id="59" max="7" man="1"/>
  </rowBreaks>
  <ignoredErrors>
    <ignoredError sqref="E23 E72:F72 G72" formula="1"/>
  </ignoredErrors>
  <legacyDrawing r:id="rId2"/>
</worksheet>
</file>

<file path=xl/worksheets/sheet7.xml><?xml version="1.0" encoding="utf-8"?>
<worksheet xmlns="http://schemas.openxmlformats.org/spreadsheetml/2006/main" xmlns:r="http://schemas.openxmlformats.org/officeDocument/2006/relationships">
  <sheetPr codeName="Sheet8"/>
  <dimension ref="A1:M406"/>
  <sheetViews>
    <sheetView zoomScale="75" workbookViewId="0">
      <selection activeCell="K26" sqref="K26"/>
    </sheetView>
  </sheetViews>
  <sheetFormatPr defaultRowHeight="12.75"/>
  <cols>
    <col min="1" max="1" width="14.42578125" bestFit="1" customWidth="1"/>
    <col min="2" max="2" width="36.5703125" customWidth="1"/>
    <col min="7" max="7" width="28" customWidth="1"/>
    <col min="8" max="8" width="17.7109375" bestFit="1" customWidth="1"/>
    <col min="12" max="12" width="21.140625" customWidth="1"/>
    <col min="13" max="13" width="27.85546875" customWidth="1"/>
  </cols>
  <sheetData>
    <row r="1" spans="1:13">
      <c r="A1" s="7" t="s">
        <v>65</v>
      </c>
      <c r="B1" s="8" t="s">
        <v>330</v>
      </c>
      <c r="E1" t="s">
        <v>27</v>
      </c>
      <c r="G1" s="33"/>
      <c r="H1" t="s">
        <v>71</v>
      </c>
      <c r="I1">
        <v>1</v>
      </c>
      <c r="L1" t="s">
        <v>333</v>
      </c>
      <c r="M1" t="s">
        <v>334</v>
      </c>
    </row>
    <row r="2" spans="1:13">
      <c r="A2" s="7" t="s">
        <v>163</v>
      </c>
      <c r="B2" s="9" t="s">
        <v>22</v>
      </c>
      <c r="D2" s="12">
        <v>1</v>
      </c>
      <c r="E2" s="12" t="s">
        <v>221</v>
      </c>
      <c r="G2" s="33"/>
      <c r="H2" t="s">
        <v>72</v>
      </c>
      <c r="I2">
        <v>2</v>
      </c>
      <c r="L2" t="s">
        <v>124</v>
      </c>
      <c r="M2" t="s">
        <v>124</v>
      </c>
    </row>
    <row r="3" spans="1:13">
      <c r="A3" s="7" t="s">
        <v>164</v>
      </c>
      <c r="B3" s="8" t="s">
        <v>223</v>
      </c>
      <c r="D3" s="12">
        <v>2</v>
      </c>
      <c r="E3" s="12" t="s">
        <v>222</v>
      </c>
      <c r="G3" s="33"/>
      <c r="L3" t="s">
        <v>123</v>
      </c>
      <c r="M3" t="s">
        <v>123</v>
      </c>
    </row>
    <row r="4" spans="1:13">
      <c r="A4" s="7" t="s">
        <v>165</v>
      </c>
      <c r="B4" s="8" t="s">
        <v>224</v>
      </c>
      <c r="G4" s="33"/>
      <c r="L4" t="s">
        <v>160</v>
      </c>
      <c r="M4" t="s">
        <v>160</v>
      </c>
    </row>
    <row r="5" spans="1:13">
      <c r="A5" s="7" t="s">
        <v>166</v>
      </c>
      <c r="B5" s="8" t="s">
        <v>225</v>
      </c>
      <c r="G5" s="33"/>
      <c r="L5" t="s">
        <v>331</v>
      </c>
      <c r="M5" t="s">
        <v>331</v>
      </c>
    </row>
    <row r="6" spans="1:13">
      <c r="A6" s="7" t="s">
        <v>167</v>
      </c>
      <c r="B6" s="8" t="s">
        <v>226</v>
      </c>
      <c r="G6" s="33"/>
      <c r="L6" t="s">
        <v>332</v>
      </c>
      <c r="M6" t="s">
        <v>332</v>
      </c>
    </row>
    <row r="7" spans="1:13">
      <c r="A7" s="7" t="s">
        <v>168</v>
      </c>
      <c r="B7" s="8" t="s">
        <v>227</v>
      </c>
      <c r="L7" s="71" t="s">
        <v>132</v>
      </c>
      <c r="M7" s="71"/>
    </row>
    <row r="8" spans="1:13">
      <c r="A8" s="7" t="s">
        <v>169</v>
      </c>
      <c r="B8" s="8" t="s">
        <v>228</v>
      </c>
    </row>
    <row r="9" spans="1:13">
      <c r="A9" s="7" t="s">
        <v>170</v>
      </c>
      <c r="B9" s="8" t="s">
        <v>229</v>
      </c>
    </row>
    <row r="10" spans="1:13">
      <c r="A10" s="7" t="s">
        <v>171</v>
      </c>
      <c r="B10" s="8" t="s">
        <v>230</v>
      </c>
    </row>
    <row r="11" spans="1:13">
      <c r="A11" s="7" t="s">
        <v>172</v>
      </c>
      <c r="B11" s="8" t="s">
        <v>231</v>
      </c>
    </row>
    <row r="12" spans="1:13">
      <c r="A12" s="7" t="s">
        <v>173</v>
      </c>
      <c r="B12" s="8" t="s">
        <v>232</v>
      </c>
    </row>
    <row r="13" spans="1:13">
      <c r="A13" s="7" t="s">
        <v>174</v>
      </c>
      <c r="B13" s="8" t="s">
        <v>233</v>
      </c>
    </row>
    <row r="14" spans="1:13">
      <c r="A14" s="7" t="s">
        <v>175</v>
      </c>
      <c r="B14" s="8" t="s">
        <v>234</v>
      </c>
    </row>
    <row r="15" spans="1:13">
      <c r="A15" s="7" t="s">
        <v>176</v>
      </c>
      <c r="B15" s="8" t="s">
        <v>235</v>
      </c>
    </row>
    <row r="16" spans="1:13">
      <c r="A16" s="7" t="s">
        <v>177</v>
      </c>
      <c r="B16" s="8" t="s">
        <v>236</v>
      </c>
    </row>
    <row r="17" spans="1:2">
      <c r="A17" s="7" t="s">
        <v>178</v>
      </c>
      <c r="B17" s="8" t="s">
        <v>237</v>
      </c>
    </row>
    <row r="18" spans="1:2">
      <c r="A18" s="7" t="s">
        <v>179</v>
      </c>
      <c r="B18" s="8" t="s">
        <v>238</v>
      </c>
    </row>
    <row r="19" spans="1:2">
      <c r="A19" s="7" t="s">
        <v>180</v>
      </c>
      <c r="B19" s="8" t="s">
        <v>239</v>
      </c>
    </row>
    <row r="20" spans="1:2">
      <c r="A20" s="7" t="s">
        <v>181</v>
      </c>
      <c r="B20" s="8" t="s">
        <v>240</v>
      </c>
    </row>
    <row r="21" spans="1:2">
      <c r="A21" s="7" t="s">
        <v>182</v>
      </c>
      <c r="B21" s="8" t="s">
        <v>241</v>
      </c>
    </row>
    <row r="22" spans="1:2">
      <c r="A22" s="7" t="s">
        <v>183</v>
      </c>
      <c r="B22" s="8" t="s">
        <v>242</v>
      </c>
    </row>
    <row r="23" spans="1:2">
      <c r="A23" s="7" t="s">
        <v>184</v>
      </c>
      <c r="B23" s="8" t="s">
        <v>243</v>
      </c>
    </row>
    <row r="24" spans="1:2">
      <c r="A24" s="7" t="s">
        <v>185</v>
      </c>
      <c r="B24" s="8" t="s">
        <v>244</v>
      </c>
    </row>
    <row r="25" spans="1:2">
      <c r="A25" s="7" t="s">
        <v>186</v>
      </c>
      <c r="B25" s="8" t="s">
        <v>245</v>
      </c>
    </row>
    <row r="26" spans="1:2">
      <c r="A26" s="7" t="s">
        <v>187</v>
      </c>
      <c r="B26" s="8" t="s">
        <v>246</v>
      </c>
    </row>
    <row r="27" spans="1:2">
      <c r="A27" s="7" t="s">
        <v>188</v>
      </c>
      <c r="B27" s="8" t="s">
        <v>247</v>
      </c>
    </row>
    <row r="28" spans="1:2">
      <c r="A28" s="7" t="s">
        <v>189</v>
      </c>
      <c r="B28" s="8" t="s">
        <v>248</v>
      </c>
    </row>
    <row r="29" spans="1:2">
      <c r="A29" s="7" t="s">
        <v>190</v>
      </c>
      <c r="B29" s="8" t="s">
        <v>249</v>
      </c>
    </row>
    <row r="30" spans="1:2">
      <c r="A30" s="7" t="s">
        <v>191</v>
      </c>
      <c r="B30" s="8" t="s">
        <v>250</v>
      </c>
    </row>
    <row r="31" spans="1:2">
      <c r="A31" s="7" t="s">
        <v>192</v>
      </c>
      <c r="B31" s="8" t="s">
        <v>251</v>
      </c>
    </row>
    <row r="32" spans="1:2">
      <c r="A32" s="7" t="s">
        <v>193</v>
      </c>
      <c r="B32" s="8" t="s">
        <v>252</v>
      </c>
    </row>
    <row r="33" spans="1:2">
      <c r="A33" s="7" t="s">
        <v>194</v>
      </c>
      <c r="B33" s="8" t="s">
        <v>253</v>
      </c>
    </row>
    <row r="34" spans="1:2">
      <c r="A34" s="7" t="s">
        <v>195</v>
      </c>
      <c r="B34" s="8" t="s">
        <v>254</v>
      </c>
    </row>
    <row r="35" spans="1:2">
      <c r="A35" s="7" t="s">
        <v>196</v>
      </c>
      <c r="B35" s="8" t="s">
        <v>255</v>
      </c>
    </row>
    <row r="36" spans="1:2">
      <c r="A36" s="7" t="s">
        <v>197</v>
      </c>
      <c r="B36" s="8" t="s">
        <v>256</v>
      </c>
    </row>
    <row r="37" spans="1:2">
      <c r="A37" s="7" t="s">
        <v>198</v>
      </c>
      <c r="B37" s="8" t="s">
        <v>82</v>
      </c>
    </row>
    <row r="38" spans="1:2">
      <c r="A38" s="7" t="s">
        <v>199</v>
      </c>
      <c r="B38" s="8" t="s">
        <v>257</v>
      </c>
    </row>
    <row r="39" spans="1:2">
      <c r="A39" s="7" t="s">
        <v>200</v>
      </c>
      <c r="B39" s="8" t="s">
        <v>258</v>
      </c>
    </row>
    <row r="40" spans="1:2">
      <c r="A40" s="7" t="s">
        <v>201</v>
      </c>
      <c r="B40" s="8" t="s">
        <v>2</v>
      </c>
    </row>
    <row r="41" spans="1:2">
      <c r="A41" s="7" t="s">
        <v>202</v>
      </c>
      <c r="B41" s="8" t="s">
        <v>3</v>
      </c>
    </row>
    <row r="42" spans="1:2">
      <c r="A42" s="7" t="s">
        <v>203</v>
      </c>
      <c r="B42" s="8" t="s">
        <v>4</v>
      </c>
    </row>
    <row r="43" spans="1:2">
      <c r="A43" s="7" t="s">
        <v>204</v>
      </c>
      <c r="B43" s="8" t="s">
        <v>5</v>
      </c>
    </row>
    <row r="44" spans="1:2">
      <c r="A44" s="7" t="s">
        <v>205</v>
      </c>
      <c r="B44" s="8" t="s">
        <v>6</v>
      </c>
    </row>
    <row r="45" spans="1:2">
      <c r="A45" s="7" t="s">
        <v>206</v>
      </c>
      <c r="B45" s="8" t="s">
        <v>7</v>
      </c>
    </row>
    <row r="46" spans="1:2">
      <c r="A46" s="7" t="s">
        <v>207</v>
      </c>
      <c r="B46" s="8" t="s">
        <v>8</v>
      </c>
    </row>
    <row r="47" spans="1:2">
      <c r="A47" s="7" t="s">
        <v>208</v>
      </c>
      <c r="B47" s="8" t="s">
        <v>9</v>
      </c>
    </row>
    <row r="48" spans="1:2">
      <c r="A48" s="7" t="s">
        <v>209</v>
      </c>
      <c r="B48" s="8" t="s">
        <v>10</v>
      </c>
    </row>
    <row r="49" spans="1:2">
      <c r="A49" s="7" t="s">
        <v>210</v>
      </c>
      <c r="B49" s="8" t="s">
        <v>11</v>
      </c>
    </row>
    <row r="50" spans="1:2">
      <c r="A50" s="7" t="s">
        <v>211</v>
      </c>
      <c r="B50" s="8" t="s">
        <v>12</v>
      </c>
    </row>
    <row r="51" spans="1:2">
      <c r="A51" s="7" t="s">
        <v>212</v>
      </c>
      <c r="B51" s="8" t="s">
        <v>13</v>
      </c>
    </row>
    <row r="52" spans="1:2">
      <c r="A52" s="7" t="s">
        <v>213</v>
      </c>
      <c r="B52" s="8" t="s">
        <v>14</v>
      </c>
    </row>
    <row r="53" spans="1:2">
      <c r="A53" s="7" t="s">
        <v>214</v>
      </c>
      <c r="B53" s="8" t="s">
        <v>15</v>
      </c>
    </row>
    <row r="54" spans="1:2">
      <c r="A54" s="7" t="s">
        <v>215</v>
      </c>
      <c r="B54" s="8" t="s">
        <v>16</v>
      </c>
    </row>
    <row r="55" spans="1:2">
      <c r="A55" s="7" t="s">
        <v>216</v>
      </c>
      <c r="B55" s="8" t="s">
        <v>17</v>
      </c>
    </row>
    <row r="56" spans="1:2">
      <c r="A56" s="7" t="s">
        <v>217</v>
      </c>
      <c r="B56" s="8" t="s">
        <v>18</v>
      </c>
    </row>
    <row r="57" spans="1:2">
      <c r="A57" s="7" t="s">
        <v>218</v>
      </c>
      <c r="B57" s="8" t="s">
        <v>19</v>
      </c>
    </row>
    <row r="58" spans="1:2">
      <c r="A58" s="7" t="s">
        <v>219</v>
      </c>
      <c r="B58" s="8" t="s">
        <v>20</v>
      </c>
    </row>
    <row r="59" spans="1:2">
      <c r="A59" s="7" t="s">
        <v>220</v>
      </c>
      <c r="B59" s="8" t="s">
        <v>21</v>
      </c>
    </row>
    <row r="60" spans="1:2">
      <c r="A60" s="7"/>
    </row>
    <row r="61" spans="1:2">
      <c r="A61" s="7"/>
    </row>
    <row r="62" spans="1:2">
      <c r="A62" s="7"/>
    </row>
    <row r="63" spans="1:2">
      <c r="A63" s="7"/>
    </row>
    <row r="64" spans="1:2">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row r="78" spans="1:1">
      <c r="A78" s="7"/>
    </row>
    <row r="79" spans="1:1">
      <c r="A79" s="7"/>
    </row>
    <row r="80" spans="1:1">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row r="95" spans="1:1">
      <c r="A95" s="7"/>
    </row>
    <row r="96" spans="1:1">
      <c r="A96" s="7"/>
    </row>
    <row r="97" spans="1: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sheetData>
  <phoneticPr fontId="0" type="noConversion"/>
  <printOptions gridLines="1" gridLinesSet="0"/>
  <pageMargins left="0.75" right="0.75" top="1" bottom="1" header="0.5" footer="0.5"/>
  <pageSetup orientation="portrait" horizontalDpi="300" verticalDpi="30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sheetPr codeName="Sheet12"/>
  <dimension ref="A1"/>
  <sheetViews>
    <sheetView workbookViewId="0">
      <selection activeCell="K39" sqref="K39"/>
    </sheetView>
  </sheetViews>
  <sheetFormatPr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Contact and Other Information</vt:lpstr>
      <vt:lpstr>Data</vt:lpstr>
      <vt:lpstr>Code2</vt:lpstr>
      <vt:lpstr>Program</vt:lpstr>
      <vt:lpstr>Performance</vt:lpstr>
      <vt:lpstr>Annual Financial Report </vt:lpstr>
      <vt:lpstr>Code</vt:lpstr>
      <vt:lpstr>Sheet1</vt:lpstr>
      <vt:lpstr>Sheet2</vt:lpstr>
      <vt:lpstr>County</vt:lpstr>
      <vt:lpstr>Line8</vt:lpstr>
      <vt:lpstr>'Annual Financial Report '!Print_Area</vt:lpstr>
      <vt:lpstr>'Contact and Other Information'!Print_Area</vt:lpstr>
      <vt:lpstr>Performance!Print_Area</vt:lpstr>
      <vt:lpstr>Program!Print_Area</vt:lpstr>
      <vt:lpstr>Quest18</vt:lpstr>
    </vt:vector>
  </TitlesOfParts>
  <Company>Superior Court of California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Overbay</dc:creator>
  <cp:lastModifiedBy>Grant Walker</cp:lastModifiedBy>
  <cp:lastPrinted>2013-09-13T16:22:27Z</cp:lastPrinted>
  <dcterms:created xsi:type="dcterms:W3CDTF">2004-04-01T16:44:32Z</dcterms:created>
  <dcterms:modified xsi:type="dcterms:W3CDTF">2013-09-13T16:22:32Z</dcterms:modified>
</cp:coreProperties>
</file>