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rels" ContentType="application/vnd.openxmlformats-package.relationships+xml"/>
  <Default Extension="sldx" ContentType="application/vnd.openxmlformats-officedocument.presentationml.slide"/>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tables/table1.xml" ContentType="application/vnd.openxmlformats-officedocument.spreadsheetml.table+xml"/>
  <Override PartName="/xl/drawings/drawing4.xml" ContentType="application/vnd.openxmlformats-officedocument.drawing+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tables/table2.xml" ContentType="application/vnd.openxmlformats-officedocument.spreadsheetml.table+xml"/>
  <Override PartName="/xl/drawings/drawing5.xml" ContentType="application/vnd.openxmlformats-officedocument.drawing+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tables/table3.xml" ContentType="application/vnd.openxmlformats-officedocument.spreadsheetml.table+xml"/>
  <Override PartName="/xl/drawings/drawing6.xml" ContentType="application/vnd.openxmlformats-officedocument.drawing+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tables/table4.xml" ContentType="application/vnd.openxmlformats-officedocument.spreadsheetml.table+xml"/>
  <Override PartName="/xl/drawings/drawing7.xml" ContentType="application/vnd.openxmlformats-officedocument.drawing+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tables/table5.xml" ContentType="application/vnd.openxmlformats-officedocument.spreadsheetml.table+xml"/>
  <Override PartName="/xl/drawings/drawing8.xml" ContentType="application/vnd.openxmlformats-officedocument.drawing+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tables/table6.xml" ContentType="application/vnd.openxmlformats-officedocument.spreadsheetml.table+xml"/>
  <Override PartName="/xl/drawings/drawing9.xml" ContentType="application/vnd.openxmlformats-officedocument.drawing+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tables/table7.xml" ContentType="application/vnd.openxmlformats-officedocument.spreadsheetml.table+xml"/>
  <Override PartName="/xl/drawings/drawing10.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updateLinks="always" codeName="ThisWorkbook"/>
  <mc:AlternateContent xmlns:mc="http://schemas.openxmlformats.org/markup-compatibility/2006">
    <mc:Choice Requires="x15">
      <x15ac:absPath xmlns:x15ac="http://schemas.microsoft.com/office/spreadsheetml/2010/11/ac" url="C:\Users\jhenzl\Documents\RTS\2022-23\"/>
    </mc:Choice>
  </mc:AlternateContent>
  <xr:revisionPtr revIDLastSave="0" documentId="13_ncr:1_{78343385-9027-4149-9BAF-DC865D8E3012}" xr6:coauthVersionLast="47" xr6:coauthVersionMax="47" xr10:uidLastSave="{00000000-0000-0000-0000-000000000000}"/>
  <bookViews>
    <workbookView xWindow="-110" yWindow="-110" windowWidth="19420" windowHeight="10420" tabRatio="773" activeTab="2" xr2:uid="{00000000-000D-0000-FFFF-FFFF00000000}"/>
  </bookViews>
  <sheets>
    <sheet name="Instructions" sheetId="19" r:id="rId1"/>
    <sheet name="Charts" sheetId="20" r:id="rId2"/>
    <sheet name="Monday" sheetId="34" r:id="rId3"/>
    <sheet name="Tuesday" sheetId="39" r:id="rId4"/>
    <sheet name="Wednesday" sheetId="40" r:id="rId5"/>
    <sheet name="Thursday" sheetId="41" r:id="rId6"/>
    <sheet name="Friday" sheetId="42" r:id="rId7"/>
    <sheet name="Sat" sheetId="46" r:id="rId8"/>
    <sheet name="Sun" sheetId="45" r:id="rId9"/>
    <sheet name="Timesheet" sheetId="44" r:id="rId10"/>
    <sheet name="WK_SUMMARY" sheetId="11" r:id="rId11"/>
  </sheets>
  <definedNames>
    <definedName name="_xlnm._FilterDatabase" localSheetId="6" hidden="1">Friday!$A$15:$A$280</definedName>
    <definedName name="_xlnm._FilterDatabase" localSheetId="2" hidden="1">Monday!$A$15:$A$280</definedName>
    <definedName name="_xlnm._FilterDatabase" localSheetId="7" hidden="1">Sat!$A$15:$A$280</definedName>
    <definedName name="_xlnm._FilterDatabase" localSheetId="8" hidden="1">Sun!$A$15:$A$280</definedName>
    <definedName name="_xlnm._FilterDatabase" localSheetId="5" hidden="1">Thursday!$A$15:$A$280</definedName>
    <definedName name="_xlnm._FilterDatabase" localSheetId="3" hidden="1">Tuesday!$A$15:$A$280</definedName>
    <definedName name="_xlnm._FilterDatabase" localSheetId="4" hidden="1">Wednesday!$A$15:$A$280</definedName>
    <definedName name="_Hlk11854337" localSheetId="0">Instructions!$A$12</definedName>
    <definedName name="_Hlk44345265" localSheetId="0">Instructions!$A$1</definedName>
    <definedName name="_Hlk48294421" localSheetId="0">Instructions!$A$13</definedName>
    <definedName name="Cal_Endtime">0.999305555555556</definedName>
    <definedName name="ColumnTitle2" localSheetId="6">#REF!</definedName>
    <definedName name="ColumnTitle2" localSheetId="2">#REF!</definedName>
    <definedName name="ColumnTitle2" localSheetId="7">#REF!</definedName>
    <definedName name="ColumnTitle2" localSheetId="8">#REF!</definedName>
    <definedName name="ColumnTitle2" localSheetId="5">#REF!</definedName>
    <definedName name="ColumnTitle2" localSheetId="9">#REF!</definedName>
    <definedName name="ColumnTitle2" localSheetId="3">#REF!</definedName>
    <definedName name="ColumnTitle2" localSheetId="4">#REF!</definedName>
    <definedName name="ColumnTitle2">#REF!</definedName>
    <definedName name="ColumnTitleRegion..H2.1" localSheetId="6">Friday!$Q$11</definedName>
    <definedName name="ColumnTitleRegion..H2.1" localSheetId="2">Monday!$Q$11</definedName>
    <definedName name="ColumnTitleRegion..H2.1" localSheetId="7">Sat!$Q$11</definedName>
    <definedName name="ColumnTitleRegion..H2.1" localSheetId="8">Sun!$Q$11</definedName>
    <definedName name="ColumnTitleRegion..H2.1" localSheetId="5">Thursday!$Q$11</definedName>
    <definedName name="ColumnTitleRegion..H2.1" localSheetId="9">#REF!</definedName>
    <definedName name="ColumnTitleRegion..H2.1" localSheetId="3">Tuesday!$Q$11</definedName>
    <definedName name="ColumnTitleRegion..H2.1" localSheetId="4">Wednesday!$Q$11</definedName>
    <definedName name="ColumnTitleRegion..H2.1">#REF!</definedName>
    <definedName name="CurrentTime">TIME(HOUR(NOW()),MINUTE(NOW()),SECOND(NOW()))</definedName>
    <definedName name="Data">#REF!</definedName>
    <definedName name="Increment" localSheetId="6">TIME(0,Friday!MinuteInterval,0)</definedName>
    <definedName name="Increment" localSheetId="2">TIME(0,Monday!MinuteInterval,0)</definedName>
    <definedName name="Increment" localSheetId="7">TIME(0,Sat!MinuteInterval,0)</definedName>
    <definedName name="Increment" localSheetId="8">TIME(0,Sun!MinuteInterval,0)</definedName>
    <definedName name="Increment" localSheetId="5">TIME(0,Thursday!MinuteInterval,0)</definedName>
    <definedName name="Increment" localSheetId="9">TIME(0,Timesheet!MinuteInterval,0)</definedName>
    <definedName name="Increment" localSheetId="3">TIME(0,Tuesday!MinuteInterval,0)</definedName>
    <definedName name="Increment" localSheetId="4">TIME(0,Wednesday!MinuteInterval,0)</definedName>
    <definedName name="Increment">TIME(0,MinuteInterval,0)</definedName>
    <definedName name="LastRow" localSheetId="6">MAX(MATCH(9.99E+307,Friday!#REF!),MATCH(REPT("z",255),Friday!#REF!))</definedName>
    <definedName name="LastRow" localSheetId="2">MAX(MATCH(9.99E+307,Monday!#REF!),MATCH(REPT("z",255),Monday!#REF!))</definedName>
    <definedName name="LastRow" localSheetId="7">MAX(MATCH(9.99E+307,Sat!#REF!),MATCH(REPT("z",255),Sat!#REF!))</definedName>
    <definedName name="LastRow" localSheetId="8">MAX(MATCH(9.99E+307,Sun!#REF!),MATCH(REPT("z",255),Sun!#REF!))</definedName>
    <definedName name="LastRow" localSheetId="5">MAX(MATCH(9.99E+307,Thursday!#REF!),MATCH(REPT("z",255),Thursday!#REF!))</definedName>
    <definedName name="LastRow" localSheetId="3">MAX(MATCH(9.99E+307,Tuesday!#REF!),MATCH(REPT("z",255),Tuesday!#REF!))</definedName>
    <definedName name="LastRow" localSheetId="4">MAX(MATCH(9.99E+307,Wednesday!#REF!),MATCH(REPT("z",255),Wednesday!#REF!))</definedName>
    <definedName name="LastRow">MAX(MATCH(9.99E+307,#REF!),MATCH(REPT("z",255),#REF!))</definedName>
    <definedName name="MinuteInterval" localSheetId="6">--LEFT(Friday!MinuteText,2)</definedName>
    <definedName name="MinuteInterval" localSheetId="2">--LEFT(Monday!MinuteText,2)</definedName>
    <definedName name="MinuteInterval" localSheetId="7">--LEFT(Sat!MinuteText,2)</definedName>
    <definedName name="MinuteInterval" localSheetId="8">--LEFT(Sun!MinuteText,2)</definedName>
    <definedName name="MinuteInterval" localSheetId="5">--LEFT(Thursday!MinuteText,2)</definedName>
    <definedName name="MinuteInterval" localSheetId="9">--LEFT(Timesheet!MinuteText,2)</definedName>
    <definedName name="MinuteInterval" localSheetId="3">--LEFT(Tuesday!MinuteText,2)</definedName>
    <definedName name="MinuteInterval" localSheetId="4">--LEFT(Wednesday!MinuteText,2)</definedName>
    <definedName name="MinuteInterval">--LEFT(MinuteText,2)</definedName>
    <definedName name="MinuteText" localSheetId="6">Friday!#REF!</definedName>
    <definedName name="MinuteText" localSheetId="2">Monday!#REF!</definedName>
    <definedName name="MinuteText" localSheetId="7">Sat!#REF!</definedName>
    <definedName name="MinuteText" localSheetId="8">Sun!#REF!</definedName>
    <definedName name="MinuteText" localSheetId="5">Thursday!#REF!</definedName>
    <definedName name="MinuteText" localSheetId="9">#REF!</definedName>
    <definedName name="MinuteText" localSheetId="3">Tuesday!#REF!</definedName>
    <definedName name="MinuteText" localSheetId="4">Wednesday!#REF!</definedName>
    <definedName name="MinuteText">#REF!</definedName>
    <definedName name="_xlnm.Print_Area" localSheetId="6">Friday!$A$1:$V$72</definedName>
    <definedName name="_xlnm.Print_Area" localSheetId="2">Monday!$A$1:$V$72</definedName>
    <definedName name="_xlnm.Print_Area" localSheetId="7">Sat!$A$1:$V$72</definedName>
    <definedName name="_xlnm.Print_Area" localSheetId="8">Sun!$A$1:$V$72</definedName>
    <definedName name="_xlnm.Print_Area" localSheetId="5">Thursday!$A$1:$V$72</definedName>
    <definedName name="_xlnm.Print_Area" localSheetId="3">Tuesday!$A$1:$V$72</definedName>
    <definedName name="_xlnm.Print_Area" localSheetId="4">Wednesday!$A$1:$V$72</definedName>
    <definedName name="_xlnm.Print_Area" localSheetId="10">WK_SUMMARY!$A$1:$M$58</definedName>
    <definedName name="_xlnm.Print_Titles" localSheetId="6">Friday!$13:$13</definedName>
    <definedName name="_xlnm.Print_Titles" localSheetId="2">Monday!$13:$13</definedName>
    <definedName name="_xlnm.Print_Titles" localSheetId="7">Sat!$13:$13</definedName>
    <definedName name="_xlnm.Print_Titles" localSheetId="8">Sun!$13:$13</definedName>
    <definedName name="_xlnm.Print_Titles" localSheetId="5">Thursday!$13:$13</definedName>
    <definedName name="_xlnm.Print_Titles" localSheetId="3">Tuesday!$13:$13</definedName>
    <definedName name="_xlnm.Print_Titles" localSheetId="4">Wednesday!$13:$13</definedName>
    <definedName name="ScheduleStart" localSheetId="6">Friday!$Q$12</definedName>
    <definedName name="ScheduleStart" localSheetId="2">Monday!$Q$12</definedName>
    <definedName name="ScheduleStart" localSheetId="7">Sat!$Q$12</definedName>
    <definedName name="ScheduleStart" localSheetId="8">Sun!$Q$12</definedName>
    <definedName name="ScheduleStart" localSheetId="5">Thursday!$Q$12</definedName>
    <definedName name="ScheduleStart" localSheetId="9">#REF!</definedName>
    <definedName name="ScheduleStart" localSheetId="3">Tuesday!$Q$12</definedName>
    <definedName name="ScheduleStart" localSheetId="4">Wednesday!$Q$12</definedName>
    <definedName name="ScheduleStart">#REF!</definedName>
    <definedName name="Source">#REF!</definedName>
    <definedName name="Test">#REF!</definedName>
    <definedName name="ThisCol" localSheetId="6">Friday!A$15:INDEX(Friday!A:A,Friday!LastRow,1)</definedName>
    <definedName name="ThisCol" localSheetId="2">Monday!A$15:INDEX(Monday!A:A,Monday!LastRow,1)</definedName>
    <definedName name="ThisCol" localSheetId="7">Sat!A$15:INDEX(Sat!A:A,Sat!LastRow,1)</definedName>
    <definedName name="ThisCol" localSheetId="8">Sun!A$15:INDEX(Sun!A:A,Sun!LastRow,1)</definedName>
    <definedName name="ThisCol" localSheetId="5">Thursday!A$15:INDEX(Thursday!A:A,Thursday!LastRow,1)</definedName>
    <definedName name="ThisCol" localSheetId="9">#REF!:INDEX(#REF!,LastRow,1)</definedName>
    <definedName name="ThisCol" localSheetId="3">Tuesday!A$15:INDEX(Tuesday!A:A,Tuesday!LastRow,1)</definedName>
    <definedName name="ThisCol" localSheetId="4">Wednesday!A$15:INDEX(Wednesday!A:A,Wednesday!LastRow,1)</definedName>
    <definedName name="ThisCol">#REF!:INDEX(#REF!,LastRow,1)</definedName>
    <definedName name="ThisRow" localSheetId="6">Friday!$Q1:$Q1</definedName>
    <definedName name="ThisRow" localSheetId="2">Monday!$Q1:$Q1</definedName>
    <definedName name="ThisRow" localSheetId="7">Sat!$Q1:$Q1</definedName>
    <definedName name="ThisRow" localSheetId="8">Sun!$Q1:$Q1</definedName>
    <definedName name="ThisRow" localSheetId="5">Thursday!$Q1:$Q1</definedName>
    <definedName name="ThisRow" localSheetId="9">#REF!</definedName>
    <definedName name="ThisRow" localSheetId="3">Tuesday!$Q1:$Q1</definedName>
    <definedName name="ThisRow" localSheetId="4">Wednesday!$Q1:$Q1</definedName>
    <definedName name="ThisRow">#REF!</definedName>
    <definedName name="ThisWeekday">CHOOSE(WEEKDAY(TODAY()),"Sunday","Monday","Tuesday","Wednesday","Thursday","Friday","Saturday")</definedName>
    <definedName name="Times" localSheetId="6">#REF!</definedName>
    <definedName name="Times" localSheetId="2">#REF!</definedName>
    <definedName name="Times" localSheetId="7">#REF!</definedName>
    <definedName name="Times" localSheetId="8">#REF!</definedName>
    <definedName name="Times" localSheetId="5">#REF!</definedName>
    <definedName name="Times" localSheetId="9">#REF!</definedName>
    <definedName name="Times" localSheetId="3">#REF!</definedName>
    <definedName name="Times" localSheetId="4">#REF!</definedName>
    <definedName name="Times">#REF!</definedName>
    <definedName name="Title1" localSheetId="6">#REF!</definedName>
    <definedName name="Title1" localSheetId="2">#REF!</definedName>
    <definedName name="Title1" localSheetId="7">#REF!</definedName>
    <definedName name="Title1" localSheetId="8">#REF!</definedName>
    <definedName name="Title1" localSheetId="5">#REF!</definedName>
    <definedName name="Title1" localSheetId="9">#REF!</definedName>
    <definedName name="Title1" localSheetId="3">#REF!</definedName>
    <definedName name="Title1" localSheetId="4">#REF!</definedName>
    <definedName name="Title1">#REF!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57" i="11" l="1"/>
  <c r="B55" i="11"/>
  <c r="B52" i="11"/>
  <c r="B51" i="11"/>
  <c r="B50" i="11"/>
  <c r="B49" i="11"/>
  <c r="B47" i="11"/>
  <c r="B46" i="11"/>
  <c r="B45" i="11"/>
  <c r="B41" i="11"/>
  <c r="B39" i="11"/>
  <c r="B24" i="11"/>
  <c r="B20" i="11"/>
  <c r="B16" i="11"/>
  <c r="B15" i="11"/>
  <c r="B14" i="11"/>
  <c r="B13" i="11"/>
  <c r="B11" i="11"/>
  <c r="B10" i="11"/>
  <c r="B9" i="11"/>
  <c r="C9" i="11"/>
  <c r="F19" i="44"/>
  <c r="E18" i="44"/>
  <c r="E20" i="44"/>
  <c r="F20" i="44"/>
  <c r="F18" i="44"/>
  <c r="E19" i="44"/>
  <c r="A6" i="45"/>
  <c r="I6" i="44" s="1"/>
  <c r="A6" i="46"/>
  <c r="I66" i="46"/>
  <c r="E66" i="46"/>
  <c r="P65" i="46"/>
  <c r="O65" i="46"/>
  <c r="N65" i="46"/>
  <c r="L65" i="46"/>
  <c r="K65" i="46"/>
  <c r="J65" i="46"/>
  <c r="I65" i="46"/>
  <c r="H65" i="46"/>
  <c r="G65" i="46"/>
  <c r="F65" i="46"/>
  <c r="E65" i="46"/>
  <c r="D65" i="46"/>
  <c r="U65" i="46" s="1"/>
  <c r="C65" i="46"/>
  <c r="B65" i="46"/>
  <c r="X64" i="46"/>
  <c r="Q64" i="46"/>
  <c r="P64" i="46"/>
  <c r="P66" i="46" s="1"/>
  <c r="O64" i="46"/>
  <c r="O66" i="46" s="1"/>
  <c r="N64" i="46"/>
  <c r="N66" i="46" s="1"/>
  <c r="M64" i="46"/>
  <c r="J19" i="44" s="1"/>
  <c r="L64" i="46"/>
  <c r="L66" i="46" s="1"/>
  <c r="K64" i="46"/>
  <c r="K66" i="46" s="1"/>
  <c r="J64" i="46"/>
  <c r="J66" i="46" s="1"/>
  <c r="I64" i="46"/>
  <c r="H64" i="46"/>
  <c r="H66" i="46" s="1"/>
  <c r="G64" i="46"/>
  <c r="G66" i="46" s="1"/>
  <c r="F64" i="46"/>
  <c r="F66" i="46" s="1"/>
  <c r="E64" i="46"/>
  <c r="D64" i="46"/>
  <c r="D66" i="46" s="1"/>
  <c r="C64" i="46"/>
  <c r="C66" i="46" s="1"/>
  <c r="B64" i="46"/>
  <c r="AA63" i="46"/>
  <c r="W63" i="46"/>
  <c r="U63" i="46"/>
  <c r="V63" i="46" s="1"/>
  <c r="AA62" i="46"/>
  <c r="W62" i="46"/>
  <c r="V62" i="46"/>
  <c r="U62" i="46"/>
  <c r="AA61" i="46"/>
  <c r="W61" i="46"/>
  <c r="U61" i="46"/>
  <c r="V61" i="46" s="1"/>
  <c r="AA60" i="46"/>
  <c r="W60" i="46"/>
  <c r="U60" i="46"/>
  <c r="V60" i="46" s="1"/>
  <c r="AA59" i="46"/>
  <c r="W59" i="46"/>
  <c r="U59" i="46"/>
  <c r="V59" i="46" s="1"/>
  <c r="AA58" i="46"/>
  <c r="W58" i="46"/>
  <c r="V58" i="46"/>
  <c r="U58" i="46"/>
  <c r="AA57" i="46"/>
  <c r="W57" i="46"/>
  <c r="U57" i="46"/>
  <c r="V57" i="46" s="1"/>
  <c r="AA56" i="46"/>
  <c r="W56" i="46"/>
  <c r="U56" i="46"/>
  <c r="V56" i="46" s="1"/>
  <c r="AA55" i="46"/>
  <c r="W55" i="46"/>
  <c r="U55" i="46"/>
  <c r="V55" i="46" s="1"/>
  <c r="AA54" i="46"/>
  <c r="W54" i="46"/>
  <c r="V54" i="46"/>
  <c r="U54" i="46"/>
  <c r="AA53" i="46"/>
  <c r="W53" i="46"/>
  <c r="U53" i="46"/>
  <c r="V53" i="46" s="1"/>
  <c r="AA52" i="46"/>
  <c r="W52" i="46"/>
  <c r="U52" i="46"/>
  <c r="V52" i="46" s="1"/>
  <c r="AA51" i="46"/>
  <c r="W51" i="46"/>
  <c r="U51" i="46"/>
  <c r="V51" i="46" s="1"/>
  <c r="AA50" i="46"/>
  <c r="W50" i="46"/>
  <c r="V50" i="46"/>
  <c r="U50" i="46"/>
  <c r="AA49" i="46"/>
  <c r="W49" i="46"/>
  <c r="U49" i="46"/>
  <c r="V49" i="46" s="1"/>
  <c r="AA48" i="46"/>
  <c r="T8" i="46"/>
  <c r="U48" i="46"/>
  <c r="V48" i="46" s="1"/>
  <c r="AA47" i="46"/>
  <c r="W47" i="46"/>
  <c r="V47" i="46"/>
  <c r="U47" i="46"/>
  <c r="AA46" i="46"/>
  <c r="W46" i="46"/>
  <c r="V46" i="46"/>
  <c r="U46" i="46"/>
  <c r="AA45" i="46"/>
  <c r="W45" i="46"/>
  <c r="U45" i="46"/>
  <c r="V45" i="46" s="1"/>
  <c r="AA44" i="46"/>
  <c r="W44" i="46"/>
  <c r="U44" i="46"/>
  <c r="V44" i="46" s="1"/>
  <c r="AA43" i="46"/>
  <c r="W43" i="46"/>
  <c r="V43" i="46"/>
  <c r="U43" i="46"/>
  <c r="AA42" i="46"/>
  <c r="W42" i="46"/>
  <c r="V42" i="46"/>
  <c r="U42" i="46"/>
  <c r="AA41" i="46"/>
  <c r="W41" i="46"/>
  <c r="U41" i="46"/>
  <c r="V41" i="46" s="1"/>
  <c r="AA40" i="46"/>
  <c r="W40" i="46"/>
  <c r="U40" i="46"/>
  <c r="V40" i="46" s="1"/>
  <c r="AA39" i="46"/>
  <c r="W39" i="46"/>
  <c r="V39" i="46"/>
  <c r="U39" i="46"/>
  <c r="AA38" i="46"/>
  <c r="W38" i="46"/>
  <c r="V38" i="46"/>
  <c r="U38" i="46"/>
  <c r="AA37" i="46"/>
  <c r="W37" i="46"/>
  <c r="U37" i="46"/>
  <c r="V37" i="46" s="1"/>
  <c r="AA36" i="46"/>
  <c r="W36" i="46"/>
  <c r="U36" i="46"/>
  <c r="V36" i="46" s="1"/>
  <c r="AA35" i="46"/>
  <c r="W35" i="46"/>
  <c r="V35" i="46"/>
  <c r="U35" i="46"/>
  <c r="AA34" i="46"/>
  <c r="W34" i="46"/>
  <c r="V34" i="46"/>
  <c r="U34" i="46"/>
  <c r="AA33" i="46"/>
  <c r="W33" i="46"/>
  <c r="U33" i="46"/>
  <c r="V33" i="46" s="1"/>
  <c r="AA32" i="46"/>
  <c r="W32" i="46"/>
  <c r="U32" i="46"/>
  <c r="V32" i="46" s="1"/>
  <c r="AA31" i="46"/>
  <c r="W31" i="46"/>
  <c r="V31" i="46"/>
  <c r="U31" i="46"/>
  <c r="AA30" i="46"/>
  <c r="W30" i="46"/>
  <c r="V30" i="46"/>
  <c r="U30" i="46"/>
  <c r="AA29" i="46"/>
  <c r="W29" i="46"/>
  <c r="U29" i="46"/>
  <c r="V29" i="46" s="1"/>
  <c r="AA28" i="46"/>
  <c r="W28" i="46"/>
  <c r="U28" i="46"/>
  <c r="V28" i="46" s="1"/>
  <c r="AA27" i="46"/>
  <c r="W27" i="46"/>
  <c r="V27" i="46"/>
  <c r="U27" i="46"/>
  <c r="AA26" i="46"/>
  <c r="W26" i="46"/>
  <c r="V26" i="46"/>
  <c r="U26" i="46"/>
  <c r="AA25" i="46"/>
  <c r="W25" i="46"/>
  <c r="U25" i="46"/>
  <c r="V25" i="46" s="1"/>
  <c r="AA24" i="46"/>
  <c r="W24" i="46"/>
  <c r="U24" i="46"/>
  <c r="V24" i="46" s="1"/>
  <c r="AA23" i="46"/>
  <c r="W23" i="46"/>
  <c r="V23" i="46"/>
  <c r="U23" i="46"/>
  <c r="AA22" i="46"/>
  <c r="W22" i="46"/>
  <c r="V22" i="46"/>
  <c r="U22" i="46"/>
  <c r="AA21" i="46"/>
  <c r="W21" i="46"/>
  <c r="U21" i="46"/>
  <c r="V21" i="46" s="1"/>
  <c r="AA20" i="46"/>
  <c r="W20" i="46"/>
  <c r="U20" i="46"/>
  <c r="V20" i="46" s="1"/>
  <c r="AA19" i="46"/>
  <c r="W19" i="46"/>
  <c r="V19" i="46"/>
  <c r="U19" i="46"/>
  <c r="AA18" i="46"/>
  <c r="W18" i="46"/>
  <c r="V18" i="46"/>
  <c r="U18" i="46"/>
  <c r="AA17" i="46"/>
  <c r="W17" i="46"/>
  <c r="U17" i="46"/>
  <c r="V17" i="46" s="1"/>
  <c r="AA16" i="46"/>
  <c r="W16" i="46"/>
  <c r="U16" i="46"/>
  <c r="V16" i="46" s="1"/>
  <c r="AA15" i="46"/>
  <c r="W15" i="46"/>
  <c r="V15" i="46"/>
  <c r="U15" i="46"/>
  <c r="A15" i="46"/>
  <c r="A16" i="46" s="1"/>
  <c r="H10" i="46"/>
  <c r="K7" i="46"/>
  <c r="P6" i="46"/>
  <c r="K6" i="46"/>
  <c r="H6" i="46"/>
  <c r="C6" i="46"/>
  <c r="I66" i="45"/>
  <c r="E66" i="45"/>
  <c r="P65" i="45"/>
  <c r="O65" i="45"/>
  <c r="N65" i="45"/>
  <c r="L65" i="45"/>
  <c r="K65" i="45"/>
  <c r="J65" i="45"/>
  <c r="I65" i="45"/>
  <c r="H65" i="45"/>
  <c r="G65" i="45"/>
  <c r="F65" i="45"/>
  <c r="E65" i="45"/>
  <c r="D65" i="45"/>
  <c r="U65" i="45" s="1"/>
  <c r="C65" i="45"/>
  <c r="B65" i="45"/>
  <c r="X64" i="45"/>
  <c r="Q64" i="45"/>
  <c r="P64" i="45"/>
  <c r="P66" i="45" s="1"/>
  <c r="O64" i="45"/>
  <c r="O66" i="45" s="1"/>
  <c r="N64" i="45"/>
  <c r="N66" i="45" s="1"/>
  <c r="M64" i="45"/>
  <c r="J20" i="44" s="1"/>
  <c r="L64" i="45"/>
  <c r="L66" i="45" s="1"/>
  <c r="K64" i="45"/>
  <c r="K66" i="45" s="1"/>
  <c r="J64" i="45"/>
  <c r="J66" i="45" s="1"/>
  <c r="I64" i="45"/>
  <c r="H64" i="45"/>
  <c r="H66" i="45" s="1"/>
  <c r="G64" i="45"/>
  <c r="G66" i="45" s="1"/>
  <c r="F64" i="45"/>
  <c r="F66" i="45" s="1"/>
  <c r="E64" i="45"/>
  <c r="D64" i="45"/>
  <c r="D66" i="45" s="1"/>
  <c r="C64" i="45"/>
  <c r="C66" i="45" s="1"/>
  <c r="B64" i="45"/>
  <c r="U64" i="45" s="1"/>
  <c r="U11" i="45" s="1"/>
  <c r="AA63" i="45"/>
  <c r="W63" i="45"/>
  <c r="U63" i="45"/>
  <c r="V63" i="45" s="1"/>
  <c r="AA62" i="45"/>
  <c r="W62" i="45"/>
  <c r="V62" i="45"/>
  <c r="U62" i="45"/>
  <c r="AA61" i="45"/>
  <c r="W61" i="45"/>
  <c r="U61" i="45"/>
  <c r="V61" i="45" s="1"/>
  <c r="AA60" i="45"/>
  <c r="W60" i="45"/>
  <c r="U60" i="45"/>
  <c r="V60" i="45" s="1"/>
  <c r="AA59" i="45"/>
  <c r="W59" i="45"/>
  <c r="V59" i="45"/>
  <c r="U59" i="45"/>
  <c r="AA58" i="45"/>
  <c r="W58" i="45"/>
  <c r="V58" i="45"/>
  <c r="U58" i="45"/>
  <c r="AA57" i="45"/>
  <c r="W57" i="45"/>
  <c r="U57" i="45"/>
  <c r="V57" i="45" s="1"/>
  <c r="AA56" i="45"/>
  <c r="W56" i="45"/>
  <c r="U56" i="45"/>
  <c r="V56" i="45" s="1"/>
  <c r="AA55" i="45"/>
  <c r="W55" i="45"/>
  <c r="V55" i="45"/>
  <c r="U55" i="45"/>
  <c r="AA54" i="45"/>
  <c r="W54" i="45"/>
  <c r="V54" i="45"/>
  <c r="U54" i="45"/>
  <c r="AA53" i="45"/>
  <c r="W53" i="45"/>
  <c r="U53" i="45"/>
  <c r="V53" i="45" s="1"/>
  <c r="AA52" i="45"/>
  <c r="W52" i="45"/>
  <c r="U52" i="45"/>
  <c r="V52" i="45" s="1"/>
  <c r="AA51" i="45"/>
  <c r="W51" i="45"/>
  <c r="V51" i="45"/>
  <c r="U51" i="45"/>
  <c r="AA50" i="45"/>
  <c r="W50" i="45"/>
  <c r="V50" i="45"/>
  <c r="U50" i="45"/>
  <c r="AA49" i="45"/>
  <c r="W49" i="45"/>
  <c r="U49" i="45"/>
  <c r="V49" i="45" s="1"/>
  <c r="AA48" i="45"/>
  <c r="T8" i="45"/>
  <c r="U48" i="45"/>
  <c r="V48" i="45" s="1"/>
  <c r="AA47" i="45"/>
  <c r="W47" i="45"/>
  <c r="V47" i="45"/>
  <c r="U47" i="45"/>
  <c r="AA46" i="45"/>
  <c r="W46" i="45"/>
  <c r="V46" i="45"/>
  <c r="U46" i="45"/>
  <c r="AA45" i="45"/>
  <c r="W45" i="45"/>
  <c r="U45" i="45"/>
  <c r="V45" i="45" s="1"/>
  <c r="AA44" i="45"/>
  <c r="W44" i="45"/>
  <c r="U44" i="45"/>
  <c r="V44" i="45" s="1"/>
  <c r="AA43" i="45"/>
  <c r="W43" i="45"/>
  <c r="V43" i="45"/>
  <c r="U43" i="45"/>
  <c r="AA42" i="45"/>
  <c r="W42" i="45"/>
  <c r="V42" i="45"/>
  <c r="U42" i="45"/>
  <c r="AA41" i="45"/>
  <c r="W41" i="45"/>
  <c r="U41" i="45"/>
  <c r="V41" i="45" s="1"/>
  <c r="AA40" i="45"/>
  <c r="W40" i="45"/>
  <c r="U40" i="45"/>
  <c r="V40" i="45" s="1"/>
  <c r="AA39" i="45"/>
  <c r="W39" i="45"/>
  <c r="V39" i="45"/>
  <c r="U39" i="45"/>
  <c r="AA38" i="45"/>
  <c r="W38" i="45"/>
  <c r="V38" i="45"/>
  <c r="U38" i="45"/>
  <c r="AA37" i="45"/>
  <c r="W37" i="45"/>
  <c r="U37" i="45"/>
  <c r="V37" i="45" s="1"/>
  <c r="AA36" i="45"/>
  <c r="W36" i="45"/>
  <c r="U36" i="45"/>
  <c r="V36" i="45" s="1"/>
  <c r="AA35" i="45"/>
  <c r="W35" i="45"/>
  <c r="V35" i="45"/>
  <c r="U35" i="45"/>
  <c r="AA34" i="45"/>
  <c r="W34" i="45"/>
  <c r="V34" i="45"/>
  <c r="U34" i="45"/>
  <c r="AA33" i="45"/>
  <c r="W33" i="45"/>
  <c r="U33" i="45"/>
  <c r="V33" i="45" s="1"/>
  <c r="AA32" i="45"/>
  <c r="W32" i="45"/>
  <c r="U32" i="45"/>
  <c r="V32" i="45" s="1"/>
  <c r="AA31" i="45"/>
  <c r="W31" i="45"/>
  <c r="V31" i="45"/>
  <c r="U31" i="45"/>
  <c r="AA30" i="45"/>
  <c r="W30" i="45"/>
  <c r="V30" i="45"/>
  <c r="U30" i="45"/>
  <c r="AA29" i="45"/>
  <c r="W29" i="45"/>
  <c r="U29" i="45"/>
  <c r="V29" i="45" s="1"/>
  <c r="AA28" i="45"/>
  <c r="W28" i="45"/>
  <c r="U28" i="45"/>
  <c r="V28" i="45" s="1"/>
  <c r="AA27" i="45"/>
  <c r="W27" i="45"/>
  <c r="V27" i="45"/>
  <c r="U27" i="45"/>
  <c r="AA26" i="45"/>
  <c r="W26" i="45"/>
  <c r="V26" i="45"/>
  <c r="U26" i="45"/>
  <c r="AA25" i="45"/>
  <c r="W25" i="45"/>
  <c r="U25" i="45"/>
  <c r="V25" i="45" s="1"/>
  <c r="AA24" i="45"/>
  <c r="W24" i="45"/>
  <c r="U24" i="45"/>
  <c r="V24" i="45" s="1"/>
  <c r="AA23" i="45"/>
  <c r="W23" i="45"/>
  <c r="V23" i="45"/>
  <c r="U23" i="45"/>
  <c r="AA22" i="45"/>
  <c r="W22" i="45"/>
  <c r="V22" i="45"/>
  <c r="U22" i="45"/>
  <c r="AA21" i="45"/>
  <c r="W21" i="45"/>
  <c r="U21" i="45"/>
  <c r="V21" i="45" s="1"/>
  <c r="AA20" i="45"/>
  <c r="W20" i="45"/>
  <c r="U20" i="45"/>
  <c r="V20" i="45" s="1"/>
  <c r="AA19" i="45"/>
  <c r="W19" i="45"/>
  <c r="V19" i="45"/>
  <c r="U19" i="45"/>
  <c r="AA18" i="45"/>
  <c r="W18" i="45"/>
  <c r="V18" i="45"/>
  <c r="U18" i="45"/>
  <c r="AA17" i="45"/>
  <c r="W17" i="45"/>
  <c r="U17" i="45"/>
  <c r="V17" i="45" s="1"/>
  <c r="AA16" i="45"/>
  <c r="W16" i="45"/>
  <c r="U16" i="45"/>
  <c r="V16" i="45" s="1"/>
  <c r="AA15" i="45"/>
  <c r="W15" i="45"/>
  <c r="V15" i="45"/>
  <c r="U15" i="45"/>
  <c r="A15" i="45"/>
  <c r="A16" i="45" s="1"/>
  <c r="H10" i="45"/>
  <c r="K7" i="45"/>
  <c r="P6" i="45"/>
  <c r="K6" i="45"/>
  <c r="H6" i="45"/>
  <c r="C6" i="45"/>
  <c r="W8" i="46" l="1"/>
  <c r="W8" i="45"/>
  <c r="H20" i="44"/>
  <c r="I20" i="44"/>
  <c r="H19" i="44"/>
  <c r="I19" i="44"/>
  <c r="U64" i="46"/>
  <c r="U11" i="46" s="1"/>
  <c r="R16" i="46"/>
  <c r="AB16" i="46" s="1"/>
  <c r="A17" i="46"/>
  <c r="R15" i="46"/>
  <c r="AB15" i="46" s="1"/>
  <c r="B66" i="46"/>
  <c r="U66" i="46" s="1"/>
  <c r="A17" i="45"/>
  <c r="R16" i="45"/>
  <c r="AB16" i="45" s="1"/>
  <c r="R15" i="45"/>
  <c r="AB15" i="45" s="1"/>
  <c r="B66" i="45"/>
  <c r="U66" i="45" s="1"/>
  <c r="F5" i="11"/>
  <c r="R17" i="46" l="1"/>
  <c r="AB17" i="46" s="1"/>
  <c r="A18" i="46"/>
  <c r="R17" i="45"/>
  <c r="AB17" i="45" s="1"/>
  <c r="A18" i="45"/>
  <c r="M64" i="42"/>
  <c r="J18" i="44" s="1"/>
  <c r="M64" i="41"/>
  <c r="J17" i="44" s="1"/>
  <c r="M64" i="40"/>
  <c r="J16" i="44" s="1"/>
  <c r="M64" i="39"/>
  <c r="J15" i="44" s="1"/>
  <c r="L64" i="34"/>
  <c r="R18" i="46" l="1"/>
  <c r="AB18" i="46" s="1"/>
  <c r="A19" i="46"/>
  <c r="A19" i="45"/>
  <c r="R18" i="45"/>
  <c r="AB18" i="45" s="1"/>
  <c r="A15" i="42"/>
  <c r="A15" i="41"/>
  <c r="A15" i="40"/>
  <c r="A15" i="39"/>
  <c r="A15" i="34"/>
  <c r="A20" i="46" l="1"/>
  <c r="R19" i="46"/>
  <c r="AB19" i="46" s="1"/>
  <c r="A20" i="45"/>
  <c r="R19" i="45"/>
  <c r="AB19" i="45" s="1"/>
  <c r="L3" i="11"/>
  <c r="L2" i="11"/>
  <c r="I2" i="11"/>
  <c r="E2" i="11"/>
  <c r="H9" i="44"/>
  <c r="C8" i="44"/>
  <c r="H8" i="44"/>
  <c r="E6" i="44"/>
  <c r="B14" i="44" s="1"/>
  <c r="B15" i="44" s="1"/>
  <c r="B16" i="44" s="1"/>
  <c r="B17" i="44" s="1"/>
  <c r="B18" i="44" s="1"/>
  <c r="B19" i="44" s="1"/>
  <c r="B20" i="44" s="1"/>
  <c r="E3" i="44"/>
  <c r="A6" i="44"/>
  <c r="A21" i="46" l="1"/>
  <c r="R20" i="46"/>
  <c r="AB20" i="46" s="1"/>
  <c r="A21" i="45"/>
  <c r="R20" i="45"/>
  <c r="AB20" i="45" s="1"/>
  <c r="A6" i="42"/>
  <c r="A6" i="41"/>
  <c r="A6" i="40"/>
  <c r="B64" i="42"/>
  <c r="U20" i="39"/>
  <c r="R21" i="46" l="1"/>
  <c r="AB21" i="46" s="1"/>
  <c r="A22" i="46"/>
  <c r="R21" i="45"/>
  <c r="AB21" i="45" s="1"/>
  <c r="A22" i="45"/>
  <c r="J5" i="11"/>
  <c r="K7" i="42"/>
  <c r="K7" i="41"/>
  <c r="K7" i="40"/>
  <c r="K7" i="39"/>
  <c r="P65" i="42"/>
  <c r="O65" i="42"/>
  <c r="N65" i="42"/>
  <c r="L65" i="42"/>
  <c r="K65" i="42"/>
  <c r="J65" i="42"/>
  <c r="I65" i="42"/>
  <c r="H65" i="42"/>
  <c r="G65" i="42"/>
  <c r="F65" i="42"/>
  <c r="E65" i="42"/>
  <c r="D65" i="42"/>
  <c r="C65" i="42"/>
  <c r="B65" i="42"/>
  <c r="B66" i="42" s="1"/>
  <c r="X64" i="42"/>
  <c r="Q64" i="42"/>
  <c r="P64" i="42"/>
  <c r="O64" i="42"/>
  <c r="N64" i="42"/>
  <c r="L64" i="42"/>
  <c r="K64" i="42"/>
  <c r="K66" i="42" s="1"/>
  <c r="J64" i="42"/>
  <c r="I64" i="42"/>
  <c r="I66" i="42" s="1"/>
  <c r="H64" i="42"/>
  <c r="G64" i="42"/>
  <c r="F64" i="42"/>
  <c r="E64" i="42"/>
  <c r="D64" i="42"/>
  <c r="C64" i="42"/>
  <c r="AA63" i="42"/>
  <c r="W63" i="42"/>
  <c r="U63" i="42"/>
  <c r="V63" i="42" s="1"/>
  <c r="AA62" i="42"/>
  <c r="W62" i="42"/>
  <c r="U62" i="42"/>
  <c r="V62" i="42" s="1"/>
  <c r="AA61" i="42"/>
  <c r="W61" i="42"/>
  <c r="U61" i="42"/>
  <c r="V61" i="42" s="1"/>
  <c r="AA60" i="42"/>
  <c r="W60" i="42"/>
  <c r="U60" i="42"/>
  <c r="V60" i="42" s="1"/>
  <c r="AA59" i="42"/>
  <c r="W59" i="42"/>
  <c r="U59" i="42"/>
  <c r="V59" i="42" s="1"/>
  <c r="AA58" i="42"/>
  <c r="W58" i="42"/>
  <c r="U58" i="42"/>
  <c r="V58" i="42" s="1"/>
  <c r="AA57" i="42"/>
  <c r="W57" i="42"/>
  <c r="U57" i="42"/>
  <c r="V57" i="42" s="1"/>
  <c r="AA56" i="42"/>
  <c r="W56" i="42"/>
  <c r="U56" i="42"/>
  <c r="V56" i="42" s="1"/>
  <c r="AA55" i="42"/>
  <c r="W55" i="42"/>
  <c r="U55" i="42"/>
  <c r="V55" i="42" s="1"/>
  <c r="AA54" i="42"/>
  <c r="W54" i="42"/>
  <c r="U54" i="42"/>
  <c r="V54" i="42" s="1"/>
  <c r="AA53" i="42"/>
  <c r="W53" i="42"/>
  <c r="U53" i="42"/>
  <c r="V53" i="42" s="1"/>
  <c r="AA52" i="42"/>
  <c r="W52" i="42"/>
  <c r="U52" i="42"/>
  <c r="V52" i="42" s="1"/>
  <c r="AA51" i="42"/>
  <c r="W51" i="42"/>
  <c r="U51" i="42"/>
  <c r="V51" i="42" s="1"/>
  <c r="AA50" i="42"/>
  <c r="W50" i="42"/>
  <c r="U50" i="42"/>
  <c r="V50" i="42" s="1"/>
  <c r="AA49" i="42"/>
  <c r="W49" i="42"/>
  <c r="U49" i="42"/>
  <c r="V49" i="42" s="1"/>
  <c r="AA48" i="42"/>
  <c r="T8" i="42"/>
  <c r="U48" i="42"/>
  <c r="V48" i="42" s="1"/>
  <c r="AA47" i="42"/>
  <c r="W47" i="42"/>
  <c r="U47" i="42"/>
  <c r="V47" i="42" s="1"/>
  <c r="AA46" i="42"/>
  <c r="W46" i="42"/>
  <c r="U46" i="42"/>
  <c r="V46" i="42" s="1"/>
  <c r="AA45" i="42"/>
  <c r="W45" i="42"/>
  <c r="U45" i="42"/>
  <c r="V45" i="42" s="1"/>
  <c r="AA44" i="42"/>
  <c r="W44" i="42"/>
  <c r="U44" i="42"/>
  <c r="V44" i="42" s="1"/>
  <c r="AA43" i="42"/>
  <c r="W43" i="42"/>
  <c r="U43" i="42"/>
  <c r="V43" i="42" s="1"/>
  <c r="AA42" i="42"/>
  <c r="W42" i="42"/>
  <c r="U42" i="42"/>
  <c r="V42" i="42" s="1"/>
  <c r="AA41" i="42"/>
  <c r="W41" i="42"/>
  <c r="U41" i="42"/>
  <c r="V41" i="42" s="1"/>
  <c r="AA40" i="42"/>
  <c r="W40" i="42"/>
  <c r="U40" i="42"/>
  <c r="V40" i="42" s="1"/>
  <c r="AA39" i="42"/>
  <c r="W39" i="42"/>
  <c r="U39" i="42"/>
  <c r="V39" i="42" s="1"/>
  <c r="AA38" i="42"/>
  <c r="W38" i="42"/>
  <c r="U38" i="42"/>
  <c r="V38" i="42" s="1"/>
  <c r="AA37" i="42"/>
  <c r="W37" i="42"/>
  <c r="U37" i="42"/>
  <c r="V37" i="42" s="1"/>
  <c r="AA36" i="42"/>
  <c r="W36" i="42"/>
  <c r="U36" i="42"/>
  <c r="V36" i="42" s="1"/>
  <c r="AA35" i="42"/>
  <c r="W35" i="42"/>
  <c r="U35" i="42"/>
  <c r="V35" i="42" s="1"/>
  <c r="AA34" i="42"/>
  <c r="W34" i="42"/>
  <c r="U34" i="42"/>
  <c r="V34" i="42" s="1"/>
  <c r="AA33" i="42"/>
  <c r="W33" i="42"/>
  <c r="U33" i="42"/>
  <c r="V33" i="42" s="1"/>
  <c r="AA32" i="42"/>
  <c r="W32" i="42"/>
  <c r="U32" i="42"/>
  <c r="V32" i="42" s="1"/>
  <c r="AA31" i="42"/>
  <c r="W31" i="42"/>
  <c r="U31" i="42"/>
  <c r="V31" i="42" s="1"/>
  <c r="AA30" i="42"/>
  <c r="W30" i="42"/>
  <c r="U30" i="42"/>
  <c r="V30" i="42" s="1"/>
  <c r="AA29" i="42"/>
  <c r="W29" i="42"/>
  <c r="U29" i="42"/>
  <c r="V29" i="42" s="1"/>
  <c r="AA28" i="42"/>
  <c r="W28" i="42"/>
  <c r="U28" i="42"/>
  <c r="V28" i="42" s="1"/>
  <c r="AA27" i="42"/>
  <c r="W27" i="42"/>
  <c r="U27" i="42"/>
  <c r="V27" i="42" s="1"/>
  <c r="AA26" i="42"/>
  <c r="W26" i="42"/>
  <c r="U26" i="42"/>
  <c r="V26" i="42" s="1"/>
  <c r="AA25" i="42"/>
  <c r="W25" i="42"/>
  <c r="U25" i="42"/>
  <c r="V25" i="42" s="1"/>
  <c r="AA24" i="42"/>
  <c r="W24" i="42"/>
  <c r="U24" i="42"/>
  <c r="V24" i="42" s="1"/>
  <c r="AA23" i="42"/>
  <c r="W23" i="42"/>
  <c r="U23" i="42"/>
  <c r="V23" i="42" s="1"/>
  <c r="AA22" i="42"/>
  <c r="W22" i="42"/>
  <c r="U22" i="42"/>
  <c r="V22" i="42" s="1"/>
  <c r="AA21" i="42"/>
  <c r="W21" i="42"/>
  <c r="U21" i="42"/>
  <c r="V21" i="42" s="1"/>
  <c r="AA20" i="42"/>
  <c r="W20" i="42"/>
  <c r="U20" i="42"/>
  <c r="V20" i="42" s="1"/>
  <c r="AA19" i="42"/>
  <c r="W19" i="42"/>
  <c r="U19" i="42"/>
  <c r="V19" i="42" s="1"/>
  <c r="AA18" i="42"/>
  <c r="W18" i="42"/>
  <c r="U18" i="42"/>
  <c r="V18" i="42" s="1"/>
  <c r="AA17" i="42"/>
  <c r="W17" i="42"/>
  <c r="U17" i="42"/>
  <c r="V17" i="42" s="1"/>
  <c r="AA16" i="42"/>
  <c r="W16" i="42"/>
  <c r="U16" i="42"/>
  <c r="V16" i="42" s="1"/>
  <c r="AA15" i="42"/>
  <c r="W15" i="42"/>
  <c r="U15" i="42"/>
  <c r="V15" i="42" s="1"/>
  <c r="A16" i="42"/>
  <c r="H10" i="42"/>
  <c r="P6" i="42"/>
  <c r="K6" i="42"/>
  <c r="H6" i="42"/>
  <c r="C6" i="42"/>
  <c r="P65" i="41"/>
  <c r="O65" i="41"/>
  <c r="N65" i="41"/>
  <c r="L65" i="41"/>
  <c r="K65" i="41"/>
  <c r="J65" i="41"/>
  <c r="F17" i="44" s="1"/>
  <c r="I65" i="41"/>
  <c r="H65" i="41"/>
  <c r="G65" i="41"/>
  <c r="F65" i="41"/>
  <c r="E65" i="41"/>
  <c r="D65" i="41"/>
  <c r="C65" i="41"/>
  <c r="B65" i="41"/>
  <c r="X64" i="41"/>
  <c r="Q64" i="41"/>
  <c r="P64" i="41"/>
  <c r="O64" i="41"/>
  <c r="N64" i="41"/>
  <c r="L64" i="41"/>
  <c r="K64" i="41"/>
  <c r="J64" i="41"/>
  <c r="I64" i="41"/>
  <c r="H64" i="41"/>
  <c r="G64" i="41"/>
  <c r="F64" i="41"/>
  <c r="E64" i="41"/>
  <c r="E66" i="41" s="1"/>
  <c r="D64" i="41"/>
  <c r="C64" i="41"/>
  <c r="C66" i="41" s="1"/>
  <c r="B64" i="41"/>
  <c r="AA63" i="41"/>
  <c r="W63" i="41"/>
  <c r="U63" i="41"/>
  <c r="V63" i="41" s="1"/>
  <c r="AA62" i="41"/>
  <c r="W62" i="41"/>
  <c r="U62" i="41"/>
  <c r="V62" i="41" s="1"/>
  <c r="AA61" i="41"/>
  <c r="W61" i="41"/>
  <c r="U61" i="41"/>
  <c r="V61" i="41" s="1"/>
  <c r="AA60" i="41"/>
  <c r="W60" i="41"/>
  <c r="U60" i="41"/>
  <c r="V60" i="41" s="1"/>
  <c r="AA59" i="41"/>
  <c r="W59" i="41"/>
  <c r="U59" i="41"/>
  <c r="V59" i="41" s="1"/>
  <c r="AA58" i="41"/>
  <c r="W58" i="41"/>
  <c r="U58" i="41"/>
  <c r="V58" i="41" s="1"/>
  <c r="AA57" i="41"/>
  <c r="W57" i="41"/>
  <c r="U57" i="41"/>
  <c r="V57" i="41" s="1"/>
  <c r="AA56" i="41"/>
  <c r="W56" i="41"/>
  <c r="U56" i="41"/>
  <c r="V56" i="41" s="1"/>
  <c r="AA55" i="41"/>
  <c r="W55" i="41"/>
  <c r="U55" i="41"/>
  <c r="V55" i="41" s="1"/>
  <c r="AA54" i="41"/>
  <c r="W54" i="41"/>
  <c r="U54" i="41"/>
  <c r="V54" i="41" s="1"/>
  <c r="AA53" i="41"/>
  <c r="W53" i="41"/>
  <c r="U53" i="41"/>
  <c r="V53" i="41" s="1"/>
  <c r="AA52" i="41"/>
  <c r="W52" i="41"/>
  <c r="U52" i="41"/>
  <c r="V52" i="41" s="1"/>
  <c r="AA51" i="41"/>
  <c r="W51" i="41"/>
  <c r="U51" i="41"/>
  <c r="V51" i="41" s="1"/>
  <c r="AA50" i="41"/>
  <c r="W50" i="41"/>
  <c r="U50" i="41"/>
  <c r="V50" i="41" s="1"/>
  <c r="AA49" i="41"/>
  <c r="W49" i="41"/>
  <c r="U49" i="41"/>
  <c r="V49" i="41" s="1"/>
  <c r="AA48" i="41"/>
  <c r="T8" i="41"/>
  <c r="U48" i="41"/>
  <c r="V48" i="41" s="1"/>
  <c r="AA47" i="41"/>
  <c r="W47" i="41"/>
  <c r="U47" i="41"/>
  <c r="V47" i="41" s="1"/>
  <c r="AA46" i="41"/>
  <c r="W46" i="41"/>
  <c r="V46" i="41"/>
  <c r="U46" i="41"/>
  <c r="AA45" i="41"/>
  <c r="W45" i="41"/>
  <c r="U45" i="41"/>
  <c r="V45" i="41" s="1"/>
  <c r="AA44" i="41"/>
  <c r="W44" i="41"/>
  <c r="U44" i="41"/>
  <c r="V44" i="41" s="1"/>
  <c r="AA43" i="41"/>
  <c r="W43" i="41"/>
  <c r="U43" i="41"/>
  <c r="V43" i="41" s="1"/>
  <c r="AA42" i="41"/>
  <c r="W42" i="41"/>
  <c r="U42" i="41"/>
  <c r="V42" i="41" s="1"/>
  <c r="AA41" i="41"/>
  <c r="W41" i="41"/>
  <c r="U41" i="41"/>
  <c r="V41" i="41" s="1"/>
  <c r="AA40" i="41"/>
  <c r="W40" i="41"/>
  <c r="U40" i="41"/>
  <c r="V40" i="41" s="1"/>
  <c r="AA39" i="41"/>
  <c r="W39" i="41"/>
  <c r="V39" i="41"/>
  <c r="U39" i="41"/>
  <c r="AA38" i="41"/>
  <c r="W38" i="41"/>
  <c r="V38" i="41"/>
  <c r="U38" i="41"/>
  <c r="AA37" i="41"/>
  <c r="W37" i="41"/>
  <c r="U37" i="41"/>
  <c r="V37" i="41" s="1"/>
  <c r="AA36" i="41"/>
  <c r="W36" i="41"/>
  <c r="U36" i="41"/>
  <c r="V36" i="41" s="1"/>
  <c r="AA35" i="41"/>
  <c r="W35" i="41"/>
  <c r="U35" i="41"/>
  <c r="V35" i="41" s="1"/>
  <c r="AA34" i="41"/>
  <c r="W34" i="41"/>
  <c r="U34" i="41"/>
  <c r="V34" i="41" s="1"/>
  <c r="AA33" i="41"/>
  <c r="W33" i="41"/>
  <c r="U33" i="41"/>
  <c r="V33" i="41" s="1"/>
  <c r="AA32" i="41"/>
  <c r="W32" i="41"/>
  <c r="U32" i="41"/>
  <c r="V32" i="41" s="1"/>
  <c r="AA31" i="41"/>
  <c r="W31" i="41"/>
  <c r="U31" i="41"/>
  <c r="V31" i="41" s="1"/>
  <c r="AA30" i="41"/>
  <c r="W30" i="41"/>
  <c r="U30" i="41"/>
  <c r="V30" i="41" s="1"/>
  <c r="AA29" i="41"/>
  <c r="W29" i="41"/>
  <c r="U29" i="41"/>
  <c r="V29" i="41" s="1"/>
  <c r="AA28" i="41"/>
  <c r="W28" i="41"/>
  <c r="U28" i="41"/>
  <c r="V28" i="41" s="1"/>
  <c r="AA27" i="41"/>
  <c r="W27" i="41"/>
  <c r="U27" i="41"/>
  <c r="V27" i="41" s="1"/>
  <c r="AA26" i="41"/>
  <c r="W26" i="41"/>
  <c r="U26" i="41"/>
  <c r="V26" i="41" s="1"/>
  <c r="AA25" i="41"/>
  <c r="W25" i="41"/>
  <c r="U25" i="41"/>
  <c r="V25" i="41" s="1"/>
  <c r="AA24" i="41"/>
  <c r="W24" i="41"/>
  <c r="U24" i="41"/>
  <c r="V24" i="41" s="1"/>
  <c r="AA23" i="41"/>
  <c r="W23" i="41"/>
  <c r="U23" i="41"/>
  <c r="V23" i="41" s="1"/>
  <c r="AA22" i="41"/>
  <c r="W22" i="41"/>
  <c r="U22" i="41"/>
  <c r="V22" i="41" s="1"/>
  <c r="AA21" i="41"/>
  <c r="W21" i="41"/>
  <c r="U21" i="41"/>
  <c r="V21" i="41" s="1"/>
  <c r="AA20" i="41"/>
  <c r="W20" i="41"/>
  <c r="U20" i="41"/>
  <c r="V20" i="41" s="1"/>
  <c r="AA19" i="41"/>
  <c r="W19" i="41"/>
  <c r="U19" i="41"/>
  <c r="V19" i="41" s="1"/>
  <c r="AA18" i="41"/>
  <c r="W18" i="41"/>
  <c r="U18" i="41"/>
  <c r="V18" i="41" s="1"/>
  <c r="AA17" i="41"/>
  <c r="W17" i="41"/>
  <c r="U17" i="41"/>
  <c r="V17" i="41" s="1"/>
  <c r="AA16" i="41"/>
  <c r="W16" i="41"/>
  <c r="U16" i="41"/>
  <c r="V16" i="41" s="1"/>
  <c r="AA15" i="41"/>
  <c r="W15" i="41"/>
  <c r="U15" i="41"/>
  <c r="V15" i="41" s="1"/>
  <c r="A16" i="41"/>
  <c r="H10" i="41"/>
  <c r="P6" i="41"/>
  <c r="K6" i="41"/>
  <c r="H6" i="41"/>
  <c r="C6" i="41"/>
  <c r="P65" i="40"/>
  <c r="O65" i="40"/>
  <c r="N65" i="40"/>
  <c r="L65" i="40"/>
  <c r="K65" i="40"/>
  <c r="J65" i="40"/>
  <c r="F16" i="44" s="1"/>
  <c r="I65" i="40"/>
  <c r="H65" i="40"/>
  <c r="G65" i="40"/>
  <c r="F65" i="40"/>
  <c r="E65" i="40"/>
  <c r="D65" i="40"/>
  <c r="C65" i="40"/>
  <c r="B65" i="40"/>
  <c r="X64" i="40"/>
  <c r="Q64" i="40"/>
  <c r="P64" i="40"/>
  <c r="P66" i="40" s="1"/>
  <c r="O64" i="40"/>
  <c r="H16" i="44" s="1"/>
  <c r="N64" i="40"/>
  <c r="L64" i="40"/>
  <c r="K64" i="40"/>
  <c r="J64" i="40"/>
  <c r="I64" i="40"/>
  <c r="I66" i="40" s="1"/>
  <c r="H64" i="40"/>
  <c r="G64" i="40"/>
  <c r="F64" i="40"/>
  <c r="E64" i="40"/>
  <c r="E66" i="40" s="1"/>
  <c r="D64" i="40"/>
  <c r="D66" i="40" s="1"/>
  <c r="C64" i="40"/>
  <c r="C66" i="40" s="1"/>
  <c r="B64" i="40"/>
  <c r="AA63" i="40"/>
  <c r="W63" i="40"/>
  <c r="U63" i="40"/>
  <c r="V63" i="40" s="1"/>
  <c r="AA62" i="40"/>
  <c r="W62" i="40"/>
  <c r="U62" i="40"/>
  <c r="V62" i="40" s="1"/>
  <c r="AA61" i="40"/>
  <c r="W61" i="40"/>
  <c r="U61" i="40"/>
  <c r="V61" i="40" s="1"/>
  <c r="AA60" i="40"/>
  <c r="W60" i="40"/>
  <c r="U60" i="40"/>
  <c r="V60" i="40" s="1"/>
  <c r="AA59" i="40"/>
  <c r="W59" i="40"/>
  <c r="U59" i="40"/>
  <c r="V59" i="40" s="1"/>
  <c r="AA58" i="40"/>
  <c r="W58" i="40"/>
  <c r="U58" i="40"/>
  <c r="V58" i="40" s="1"/>
  <c r="AA57" i="40"/>
  <c r="W57" i="40"/>
  <c r="U57" i="40"/>
  <c r="V57" i="40" s="1"/>
  <c r="AA56" i="40"/>
  <c r="W56" i="40"/>
  <c r="U56" i="40"/>
  <c r="V56" i="40" s="1"/>
  <c r="AA55" i="40"/>
  <c r="W55" i="40"/>
  <c r="U55" i="40"/>
  <c r="V55" i="40" s="1"/>
  <c r="AA54" i="40"/>
  <c r="W54" i="40"/>
  <c r="U54" i="40"/>
  <c r="V54" i="40" s="1"/>
  <c r="AA53" i="40"/>
  <c r="W53" i="40"/>
  <c r="U53" i="40"/>
  <c r="V53" i="40" s="1"/>
  <c r="AA52" i="40"/>
  <c r="W52" i="40"/>
  <c r="U52" i="40"/>
  <c r="V52" i="40" s="1"/>
  <c r="AA51" i="40"/>
  <c r="W51" i="40"/>
  <c r="U51" i="40"/>
  <c r="V51" i="40" s="1"/>
  <c r="AA50" i="40"/>
  <c r="W50" i="40"/>
  <c r="U50" i="40"/>
  <c r="V50" i="40" s="1"/>
  <c r="AA49" i="40"/>
  <c r="W49" i="40"/>
  <c r="U49" i="40"/>
  <c r="V49" i="40" s="1"/>
  <c r="AA48" i="40"/>
  <c r="T8" i="40"/>
  <c r="U48" i="40"/>
  <c r="V48" i="40" s="1"/>
  <c r="AA47" i="40"/>
  <c r="W47" i="40"/>
  <c r="U47" i="40"/>
  <c r="V47" i="40" s="1"/>
  <c r="AA46" i="40"/>
  <c r="W46" i="40"/>
  <c r="U46" i="40"/>
  <c r="V46" i="40" s="1"/>
  <c r="AA45" i="40"/>
  <c r="W45" i="40"/>
  <c r="U45" i="40"/>
  <c r="V45" i="40" s="1"/>
  <c r="AA44" i="40"/>
  <c r="W44" i="40"/>
  <c r="U44" i="40"/>
  <c r="V44" i="40" s="1"/>
  <c r="AA43" i="40"/>
  <c r="W43" i="40"/>
  <c r="U43" i="40"/>
  <c r="V43" i="40" s="1"/>
  <c r="AA42" i="40"/>
  <c r="W42" i="40"/>
  <c r="U42" i="40"/>
  <c r="V42" i="40" s="1"/>
  <c r="AA41" i="40"/>
  <c r="W41" i="40"/>
  <c r="U41" i="40"/>
  <c r="V41" i="40" s="1"/>
  <c r="AA40" i="40"/>
  <c r="W40" i="40"/>
  <c r="U40" i="40"/>
  <c r="V40" i="40" s="1"/>
  <c r="AA39" i="40"/>
  <c r="W39" i="40"/>
  <c r="U39" i="40"/>
  <c r="V39" i="40" s="1"/>
  <c r="AA38" i="40"/>
  <c r="W38" i="40"/>
  <c r="U38" i="40"/>
  <c r="V38" i="40" s="1"/>
  <c r="AA37" i="40"/>
  <c r="W37" i="40"/>
  <c r="U37" i="40"/>
  <c r="V37" i="40" s="1"/>
  <c r="AA36" i="40"/>
  <c r="W36" i="40"/>
  <c r="U36" i="40"/>
  <c r="V36" i="40" s="1"/>
  <c r="AA35" i="40"/>
  <c r="W35" i="40"/>
  <c r="U35" i="40"/>
  <c r="V35" i="40" s="1"/>
  <c r="AA34" i="40"/>
  <c r="W34" i="40"/>
  <c r="U34" i="40"/>
  <c r="V34" i="40" s="1"/>
  <c r="AA33" i="40"/>
  <c r="W33" i="40"/>
  <c r="U33" i="40"/>
  <c r="V33" i="40" s="1"/>
  <c r="AA32" i="40"/>
  <c r="W32" i="40"/>
  <c r="U32" i="40"/>
  <c r="V32" i="40" s="1"/>
  <c r="AA31" i="40"/>
  <c r="W31" i="40"/>
  <c r="U31" i="40"/>
  <c r="V31" i="40" s="1"/>
  <c r="AA30" i="40"/>
  <c r="W30" i="40"/>
  <c r="U30" i="40"/>
  <c r="V30" i="40" s="1"/>
  <c r="AA29" i="40"/>
  <c r="W29" i="40"/>
  <c r="U29" i="40"/>
  <c r="V29" i="40" s="1"/>
  <c r="AA28" i="40"/>
  <c r="W28" i="40"/>
  <c r="U28" i="40"/>
  <c r="V28" i="40" s="1"/>
  <c r="AA27" i="40"/>
  <c r="W27" i="40"/>
  <c r="U27" i="40"/>
  <c r="V27" i="40" s="1"/>
  <c r="AA26" i="40"/>
  <c r="W26" i="40"/>
  <c r="U26" i="40"/>
  <c r="V26" i="40" s="1"/>
  <c r="AA25" i="40"/>
  <c r="W25" i="40"/>
  <c r="U25" i="40"/>
  <c r="V25" i="40" s="1"/>
  <c r="AA24" i="40"/>
  <c r="W24" i="40"/>
  <c r="U24" i="40"/>
  <c r="V24" i="40" s="1"/>
  <c r="AA23" i="40"/>
  <c r="W23" i="40"/>
  <c r="U23" i="40"/>
  <c r="V23" i="40" s="1"/>
  <c r="AA22" i="40"/>
  <c r="W22" i="40"/>
  <c r="U22" i="40"/>
  <c r="V22" i="40" s="1"/>
  <c r="AA21" i="40"/>
  <c r="W21" i="40"/>
  <c r="U21" i="40"/>
  <c r="V21" i="40" s="1"/>
  <c r="AA20" i="40"/>
  <c r="W20" i="40"/>
  <c r="U20" i="40"/>
  <c r="V20" i="40" s="1"/>
  <c r="AA19" i="40"/>
  <c r="W19" i="40"/>
  <c r="U19" i="40"/>
  <c r="V19" i="40" s="1"/>
  <c r="AA18" i="40"/>
  <c r="W18" i="40"/>
  <c r="U18" i="40"/>
  <c r="V18" i="40" s="1"/>
  <c r="AA17" i="40"/>
  <c r="W17" i="40"/>
  <c r="U17" i="40"/>
  <c r="V17" i="40" s="1"/>
  <c r="AA16" i="40"/>
  <c r="W16" i="40"/>
  <c r="U16" i="40"/>
  <c r="V16" i="40" s="1"/>
  <c r="AA15" i="40"/>
  <c r="W15" i="40"/>
  <c r="U15" i="40"/>
  <c r="V15" i="40" s="1"/>
  <c r="A16" i="40"/>
  <c r="H10" i="40"/>
  <c r="P6" i="40"/>
  <c r="K6" i="40"/>
  <c r="H6" i="40"/>
  <c r="C6" i="40"/>
  <c r="P6" i="39"/>
  <c r="K6" i="39"/>
  <c r="H6" i="39"/>
  <c r="C6" i="39"/>
  <c r="A6" i="39"/>
  <c r="P65" i="39"/>
  <c r="O65" i="39"/>
  <c r="N65" i="39"/>
  <c r="L65" i="39"/>
  <c r="K65" i="39"/>
  <c r="J65" i="39"/>
  <c r="F15" i="44" s="1"/>
  <c r="I65" i="39"/>
  <c r="H65" i="39"/>
  <c r="G65" i="39"/>
  <c r="F65" i="39"/>
  <c r="E65" i="39"/>
  <c r="D65" i="39"/>
  <c r="C65" i="39"/>
  <c r="B65" i="39"/>
  <c r="X64" i="39"/>
  <c r="Q64" i="39"/>
  <c r="P64" i="39"/>
  <c r="O64" i="39"/>
  <c r="H15" i="44" s="1"/>
  <c r="N64" i="39"/>
  <c r="L64" i="39"/>
  <c r="K64" i="39"/>
  <c r="J64" i="39"/>
  <c r="I64" i="39"/>
  <c r="H64" i="39"/>
  <c r="G64" i="39"/>
  <c r="F64" i="39"/>
  <c r="E64" i="39"/>
  <c r="D64" i="39"/>
  <c r="C64" i="39"/>
  <c r="B64" i="39"/>
  <c r="AA63" i="39"/>
  <c r="W63" i="39"/>
  <c r="U63" i="39"/>
  <c r="V63" i="39" s="1"/>
  <c r="AA62" i="39"/>
  <c r="W62" i="39"/>
  <c r="U62" i="39"/>
  <c r="V62" i="39" s="1"/>
  <c r="AA61" i="39"/>
  <c r="W61" i="39"/>
  <c r="U61" i="39"/>
  <c r="V61" i="39" s="1"/>
  <c r="AA60" i="39"/>
  <c r="W60" i="39"/>
  <c r="V60" i="39"/>
  <c r="U60" i="39"/>
  <c r="AA59" i="39"/>
  <c r="W59" i="39"/>
  <c r="U59" i="39"/>
  <c r="V59" i="39" s="1"/>
  <c r="AA58" i="39"/>
  <c r="W58" i="39"/>
  <c r="U58" i="39"/>
  <c r="V58" i="39" s="1"/>
  <c r="AA57" i="39"/>
  <c r="W57" i="39"/>
  <c r="U57" i="39"/>
  <c r="V57" i="39" s="1"/>
  <c r="AA56" i="39"/>
  <c r="W56" i="39"/>
  <c r="U56" i="39"/>
  <c r="V56" i="39" s="1"/>
  <c r="AA55" i="39"/>
  <c r="W55" i="39"/>
  <c r="U55" i="39"/>
  <c r="V55" i="39" s="1"/>
  <c r="AA54" i="39"/>
  <c r="W54" i="39"/>
  <c r="U54" i="39"/>
  <c r="V54" i="39" s="1"/>
  <c r="AA53" i="39"/>
  <c r="W53" i="39"/>
  <c r="U53" i="39"/>
  <c r="V53" i="39" s="1"/>
  <c r="AA52" i="39"/>
  <c r="W52" i="39"/>
  <c r="V52" i="39"/>
  <c r="U52" i="39"/>
  <c r="AA51" i="39"/>
  <c r="W51" i="39"/>
  <c r="U51" i="39"/>
  <c r="V51" i="39" s="1"/>
  <c r="AA50" i="39"/>
  <c r="W50" i="39"/>
  <c r="U50" i="39"/>
  <c r="V50" i="39" s="1"/>
  <c r="AA49" i="39"/>
  <c r="W49" i="39"/>
  <c r="U49" i="39"/>
  <c r="V49" i="39" s="1"/>
  <c r="AA48" i="39"/>
  <c r="T8" i="39"/>
  <c r="U48" i="39"/>
  <c r="V48" i="39" s="1"/>
  <c r="AA47" i="39"/>
  <c r="W47" i="39"/>
  <c r="U47" i="39"/>
  <c r="V47" i="39" s="1"/>
  <c r="AA46" i="39"/>
  <c r="W46" i="39"/>
  <c r="U46" i="39"/>
  <c r="V46" i="39" s="1"/>
  <c r="AA45" i="39"/>
  <c r="W45" i="39"/>
  <c r="U45" i="39"/>
  <c r="V45" i="39" s="1"/>
  <c r="AA44" i="39"/>
  <c r="W44" i="39"/>
  <c r="U44" i="39"/>
  <c r="V44" i="39" s="1"/>
  <c r="AA43" i="39"/>
  <c r="W43" i="39"/>
  <c r="U43" i="39"/>
  <c r="V43" i="39" s="1"/>
  <c r="AA42" i="39"/>
  <c r="W42" i="39"/>
  <c r="U42" i="39"/>
  <c r="V42" i="39" s="1"/>
  <c r="AA41" i="39"/>
  <c r="W41" i="39"/>
  <c r="U41" i="39"/>
  <c r="V41" i="39" s="1"/>
  <c r="AA40" i="39"/>
  <c r="W40" i="39"/>
  <c r="U40" i="39"/>
  <c r="V40" i="39" s="1"/>
  <c r="AA39" i="39"/>
  <c r="W39" i="39"/>
  <c r="U39" i="39"/>
  <c r="V39" i="39" s="1"/>
  <c r="AA38" i="39"/>
  <c r="W38" i="39"/>
  <c r="U38" i="39"/>
  <c r="V38" i="39" s="1"/>
  <c r="AA37" i="39"/>
  <c r="W37" i="39"/>
  <c r="U37" i="39"/>
  <c r="V37" i="39" s="1"/>
  <c r="AA36" i="39"/>
  <c r="W36" i="39"/>
  <c r="U36" i="39"/>
  <c r="V36" i="39" s="1"/>
  <c r="AA35" i="39"/>
  <c r="W35" i="39"/>
  <c r="U35" i="39"/>
  <c r="V35" i="39" s="1"/>
  <c r="AA34" i="39"/>
  <c r="W34" i="39"/>
  <c r="U34" i="39"/>
  <c r="V34" i="39" s="1"/>
  <c r="AA33" i="39"/>
  <c r="W33" i="39"/>
  <c r="U33" i="39"/>
  <c r="V33" i="39" s="1"/>
  <c r="AA32" i="39"/>
  <c r="W32" i="39"/>
  <c r="U32" i="39"/>
  <c r="V32" i="39" s="1"/>
  <c r="AA31" i="39"/>
  <c r="W31" i="39"/>
  <c r="U31" i="39"/>
  <c r="V31" i="39" s="1"/>
  <c r="AA30" i="39"/>
  <c r="W30" i="39"/>
  <c r="U30" i="39"/>
  <c r="V30" i="39" s="1"/>
  <c r="AA29" i="39"/>
  <c r="W29" i="39"/>
  <c r="U29" i="39"/>
  <c r="V29" i="39" s="1"/>
  <c r="AA28" i="39"/>
  <c r="W28" i="39"/>
  <c r="U28" i="39"/>
  <c r="V28" i="39" s="1"/>
  <c r="AA27" i="39"/>
  <c r="W27" i="39"/>
  <c r="U27" i="39"/>
  <c r="V27" i="39" s="1"/>
  <c r="AA26" i="39"/>
  <c r="W26" i="39"/>
  <c r="U26" i="39"/>
  <c r="V26" i="39" s="1"/>
  <c r="AA25" i="39"/>
  <c r="W25" i="39"/>
  <c r="U25" i="39"/>
  <c r="V25" i="39" s="1"/>
  <c r="AA24" i="39"/>
  <c r="W24" i="39"/>
  <c r="U24" i="39"/>
  <c r="V24" i="39" s="1"/>
  <c r="AA23" i="39"/>
  <c r="W23" i="39"/>
  <c r="U23" i="39"/>
  <c r="V23" i="39" s="1"/>
  <c r="AA22" i="39"/>
  <c r="W22" i="39"/>
  <c r="U22" i="39"/>
  <c r="V22" i="39" s="1"/>
  <c r="AA21" i="39"/>
  <c r="W21" i="39"/>
  <c r="U21" i="39"/>
  <c r="V21" i="39" s="1"/>
  <c r="AA20" i="39"/>
  <c r="W20" i="39"/>
  <c r="V20" i="39"/>
  <c r="AA19" i="39"/>
  <c r="W19" i="39"/>
  <c r="U19" i="39"/>
  <c r="V19" i="39" s="1"/>
  <c r="AA18" i="39"/>
  <c r="W18" i="39"/>
  <c r="U18" i="39"/>
  <c r="V18" i="39" s="1"/>
  <c r="AA17" i="39"/>
  <c r="W17" i="39"/>
  <c r="U17" i="39"/>
  <c r="V17" i="39" s="1"/>
  <c r="AA16" i="39"/>
  <c r="W16" i="39"/>
  <c r="U16" i="39"/>
  <c r="V16" i="39" s="1"/>
  <c r="AA15" i="39"/>
  <c r="W15" i="39"/>
  <c r="U15" i="39"/>
  <c r="V15" i="39" s="1"/>
  <c r="A16" i="39"/>
  <c r="H10" i="39"/>
  <c r="I18" i="44" l="1"/>
  <c r="B33" i="11"/>
  <c r="N66" i="42"/>
  <c r="B35" i="11"/>
  <c r="H18" i="44"/>
  <c r="B36" i="11"/>
  <c r="A23" i="46"/>
  <c r="R22" i="46"/>
  <c r="AB22" i="46" s="1"/>
  <c r="R22" i="45"/>
  <c r="AB22" i="45" s="1"/>
  <c r="A23" i="45"/>
  <c r="D66" i="41"/>
  <c r="K66" i="40"/>
  <c r="C33" i="11"/>
  <c r="I16" i="44"/>
  <c r="P66" i="42"/>
  <c r="B66" i="40"/>
  <c r="E66" i="42"/>
  <c r="F66" i="42"/>
  <c r="W8" i="42"/>
  <c r="K66" i="41"/>
  <c r="H66" i="41"/>
  <c r="F66" i="41"/>
  <c r="W8" i="41"/>
  <c r="W8" i="40"/>
  <c r="F66" i="39"/>
  <c r="W8" i="39"/>
  <c r="F66" i="40"/>
  <c r="E16" i="44"/>
  <c r="H66" i="40"/>
  <c r="L66" i="40"/>
  <c r="I66" i="39"/>
  <c r="G66" i="39"/>
  <c r="E66" i="39"/>
  <c r="C66" i="39"/>
  <c r="B66" i="39"/>
  <c r="P66" i="39"/>
  <c r="I15" i="44"/>
  <c r="K66" i="39"/>
  <c r="E15" i="44"/>
  <c r="J66" i="39"/>
  <c r="L66" i="41"/>
  <c r="I17" i="44"/>
  <c r="C66" i="42"/>
  <c r="L66" i="42"/>
  <c r="D66" i="42"/>
  <c r="P66" i="41"/>
  <c r="I66" i="41"/>
  <c r="E17" i="44"/>
  <c r="B66" i="41"/>
  <c r="O66" i="41"/>
  <c r="H17" i="44"/>
  <c r="O66" i="40"/>
  <c r="J66" i="42"/>
  <c r="N66" i="39"/>
  <c r="J66" i="40"/>
  <c r="O66" i="42"/>
  <c r="J66" i="41"/>
  <c r="N66" i="41"/>
  <c r="N66" i="40"/>
  <c r="L66" i="39"/>
  <c r="O66" i="39"/>
  <c r="D66" i="39"/>
  <c r="U65" i="39"/>
  <c r="G66" i="41"/>
  <c r="U64" i="41"/>
  <c r="U11" i="41" s="1"/>
  <c r="U65" i="41"/>
  <c r="G66" i="42"/>
  <c r="H66" i="42"/>
  <c r="U65" i="42"/>
  <c r="G66" i="40"/>
  <c r="U64" i="40"/>
  <c r="U11" i="40" s="1"/>
  <c r="U65" i="40"/>
  <c r="H66" i="39"/>
  <c r="U64" i="39"/>
  <c r="U11" i="39" s="1"/>
  <c r="U64" i="42"/>
  <c r="U11" i="42" s="1"/>
  <c r="R16" i="42"/>
  <c r="AB16" i="42" s="1"/>
  <c r="A17" i="42"/>
  <c r="R15" i="42"/>
  <c r="AB15" i="42" s="1"/>
  <c r="A17" i="41"/>
  <c r="R16" i="41"/>
  <c r="AB16" i="41" s="1"/>
  <c r="R15" i="41"/>
  <c r="AB15" i="41" s="1"/>
  <c r="A17" i="40"/>
  <c r="R16" i="40"/>
  <c r="AB16" i="40" s="1"/>
  <c r="R15" i="40"/>
  <c r="AB15" i="40" s="1"/>
  <c r="A17" i="39"/>
  <c r="R16" i="39"/>
  <c r="AB16" i="39" s="1"/>
  <c r="R15" i="39"/>
  <c r="AB15" i="39" s="1"/>
  <c r="B18" i="11" l="1"/>
  <c r="A24" i="46"/>
  <c r="R23" i="46"/>
  <c r="AB23" i="46" s="1"/>
  <c r="A24" i="45"/>
  <c r="R23" i="45"/>
  <c r="AB23" i="45" s="1"/>
  <c r="U66" i="40"/>
  <c r="U66" i="39"/>
  <c r="U66" i="42"/>
  <c r="U66" i="41"/>
  <c r="R17" i="42"/>
  <c r="AB17" i="42" s="1"/>
  <c r="A18" i="42"/>
  <c r="R17" i="41"/>
  <c r="AB17" i="41" s="1"/>
  <c r="A18" i="41"/>
  <c r="R17" i="40"/>
  <c r="AB17" i="40" s="1"/>
  <c r="A18" i="40"/>
  <c r="R17" i="39"/>
  <c r="AB17" i="39" s="1"/>
  <c r="A18" i="39"/>
  <c r="R24" i="46" l="1"/>
  <c r="AB24" i="46" s="1"/>
  <c r="A25" i="46"/>
  <c r="R24" i="45"/>
  <c r="AB24" i="45" s="1"/>
  <c r="A25" i="45"/>
  <c r="R18" i="42"/>
  <c r="AB18" i="42" s="1"/>
  <c r="A19" i="42"/>
  <c r="R18" i="41"/>
  <c r="AB18" i="41" s="1"/>
  <c r="A19" i="41"/>
  <c r="R18" i="40"/>
  <c r="AB18" i="40" s="1"/>
  <c r="A19" i="40"/>
  <c r="R18" i="39"/>
  <c r="AB18" i="39" s="1"/>
  <c r="A19" i="39"/>
  <c r="R25" i="46" l="1"/>
  <c r="AB25" i="46" s="1"/>
  <c r="A26" i="46"/>
  <c r="R25" i="45"/>
  <c r="AB25" i="45" s="1"/>
  <c r="A26" i="45"/>
  <c r="A20" i="42"/>
  <c r="R19" i="42"/>
  <c r="AB19" i="42" s="1"/>
  <c r="A20" i="41"/>
  <c r="R19" i="41"/>
  <c r="AB19" i="41" s="1"/>
  <c r="A20" i="40"/>
  <c r="R19" i="40"/>
  <c r="AB19" i="40" s="1"/>
  <c r="A20" i="39"/>
  <c r="R19" i="39"/>
  <c r="AB19" i="39" s="1"/>
  <c r="R26" i="46" l="1"/>
  <c r="AB26" i="46" s="1"/>
  <c r="A27" i="46"/>
  <c r="R26" i="45"/>
  <c r="AB26" i="45" s="1"/>
  <c r="A27" i="45"/>
  <c r="A21" i="42"/>
  <c r="R21" i="42" s="1"/>
  <c r="R20" i="42"/>
  <c r="AB20" i="42" s="1"/>
  <c r="A21" i="41"/>
  <c r="R20" i="41"/>
  <c r="AB20" i="41" s="1"/>
  <c r="A21" i="40"/>
  <c r="R20" i="40"/>
  <c r="AB20" i="40" s="1"/>
  <c r="R20" i="39"/>
  <c r="AB20" i="39" s="1"/>
  <c r="A21" i="39"/>
  <c r="A28" i="46" l="1"/>
  <c r="R27" i="46"/>
  <c r="AB27" i="46" s="1"/>
  <c r="A28" i="45"/>
  <c r="R27" i="45"/>
  <c r="AB27" i="45" s="1"/>
  <c r="AB21" i="42"/>
  <c r="A22" i="42"/>
  <c r="R22" i="42" s="1"/>
  <c r="R21" i="41"/>
  <c r="AB21" i="41" s="1"/>
  <c r="A22" i="41"/>
  <c r="R21" i="40"/>
  <c r="AB21" i="40" s="1"/>
  <c r="A22" i="40"/>
  <c r="R21" i="39"/>
  <c r="AB21" i="39" s="1"/>
  <c r="A22" i="39"/>
  <c r="A29" i="46" l="1"/>
  <c r="R28" i="46"/>
  <c r="AB28" i="46" s="1"/>
  <c r="A29" i="45"/>
  <c r="R28" i="45"/>
  <c r="AB28" i="45" s="1"/>
  <c r="AB22" i="42"/>
  <c r="A23" i="42"/>
  <c r="R22" i="41"/>
  <c r="AB22" i="41" s="1"/>
  <c r="A23" i="41"/>
  <c r="R22" i="40"/>
  <c r="AB22" i="40" s="1"/>
  <c r="A23" i="40"/>
  <c r="A23" i="39"/>
  <c r="R22" i="39"/>
  <c r="AB22" i="39" s="1"/>
  <c r="R29" i="46" l="1"/>
  <c r="AB29" i="46" s="1"/>
  <c r="A30" i="46"/>
  <c r="R29" i="45"/>
  <c r="AB29" i="45" s="1"/>
  <c r="A30" i="45"/>
  <c r="A24" i="42"/>
  <c r="R23" i="42"/>
  <c r="AB23" i="42" s="1"/>
  <c r="A24" i="41"/>
  <c r="R23" i="41"/>
  <c r="AB23" i="41" s="1"/>
  <c r="A24" i="40"/>
  <c r="R23" i="40"/>
  <c r="AB23" i="40" s="1"/>
  <c r="A24" i="39"/>
  <c r="R23" i="39"/>
  <c r="AB23" i="39" s="1"/>
  <c r="R30" i="46" l="1"/>
  <c r="AB30" i="46" s="1"/>
  <c r="A31" i="46"/>
  <c r="R30" i="45"/>
  <c r="AB30" i="45" s="1"/>
  <c r="A31" i="45"/>
  <c r="R24" i="42"/>
  <c r="AB24" i="42" s="1"/>
  <c r="A25" i="42"/>
  <c r="A25" i="41"/>
  <c r="R24" i="41"/>
  <c r="AB24" i="41" s="1"/>
  <c r="A25" i="40"/>
  <c r="R24" i="40"/>
  <c r="AB24" i="40" s="1"/>
  <c r="R24" i="39"/>
  <c r="AB24" i="39" s="1"/>
  <c r="A25" i="39"/>
  <c r="R25" i="39" s="1"/>
  <c r="A32" i="46" l="1"/>
  <c r="R31" i="46"/>
  <c r="AB31" i="46" s="1"/>
  <c r="A32" i="45"/>
  <c r="R31" i="45"/>
  <c r="AB31" i="45" s="1"/>
  <c r="R25" i="42"/>
  <c r="AB25" i="42" s="1"/>
  <c r="A26" i="42"/>
  <c r="R25" i="41"/>
  <c r="AB25" i="41" s="1"/>
  <c r="A26" i="41"/>
  <c r="R25" i="40"/>
  <c r="AB25" i="40" s="1"/>
  <c r="A26" i="40"/>
  <c r="AB25" i="39"/>
  <c r="A26" i="39"/>
  <c r="R32" i="46" l="1"/>
  <c r="AB32" i="46" s="1"/>
  <c r="A33" i="46"/>
  <c r="A33" i="45"/>
  <c r="R32" i="45"/>
  <c r="AB32" i="45" s="1"/>
  <c r="R26" i="42"/>
  <c r="AB26" i="42" s="1"/>
  <c r="A27" i="42"/>
  <c r="A27" i="41"/>
  <c r="R26" i="41"/>
  <c r="AB26" i="41" s="1"/>
  <c r="R26" i="40"/>
  <c r="AB26" i="40" s="1"/>
  <c r="A27" i="40"/>
  <c r="R26" i="39"/>
  <c r="AB26" i="39" s="1"/>
  <c r="A27" i="39"/>
  <c r="R33" i="46" l="1"/>
  <c r="AB33" i="46" s="1"/>
  <c r="A34" i="46"/>
  <c r="R33" i="45"/>
  <c r="AB33" i="45" s="1"/>
  <c r="A34" i="45"/>
  <c r="A28" i="42"/>
  <c r="R27" i="42"/>
  <c r="AB27" i="42" s="1"/>
  <c r="A28" i="41"/>
  <c r="R27" i="41"/>
  <c r="AB27" i="41" s="1"/>
  <c r="A28" i="40"/>
  <c r="R27" i="40"/>
  <c r="AB27" i="40" s="1"/>
  <c r="A28" i="39"/>
  <c r="R27" i="39"/>
  <c r="AB27" i="39" s="1"/>
  <c r="R34" i="46" l="1"/>
  <c r="AB34" i="46" s="1"/>
  <c r="A35" i="46"/>
  <c r="R34" i="45"/>
  <c r="AB34" i="45" s="1"/>
  <c r="A35" i="45"/>
  <c r="A29" i="42"/>
  <c r="R28" i="42"/>
  <c r="AB28" i="42" s="1"/>
  <c r="R28" i="41"/>
  <c r="AB28" i="41" s="1"/>
  <c r="A29" i="41"/>
  <c r="A29" i="40"/>
  <c r="R28" i="40"/>
  <c r="AB28" i="40" s="1"/>
  <c r="A29" i="39"/>
  <c r="R28" i="39"/>
  <c r="AB28" i="39" s="1"/>
  <c r="A36" i="46" l="1"/>
  <c r="R35" i="46"/>
  <c r="AB35" i="46" s="1"/>
  <c r="A36" i="45"/>
  <c r="R35" i="45"/>
  <c r="AB35" i="45" s="1"/>
  <c r="R29" i="42"/>
  <c r="AB29" i="42" s="1"/>
  <c r="A30" i="42"/>
  <c r="R29" i="41"/>
  <c r="AB29" i="41" s="1"/>
  <c r="A30" i="41"/>
  <c r="R29" i="40"/>
  <c r="AB29" i="40" s="1"/>
  <c r="A30" i="40"/>
  <c r="R29" i="39"/>
  <c r="AB29" i="39" s="1"/>
  <c r="A30" i="39"/>
  <c r="A37" i="46" l="1"/>
  <c r="R36" i="46"/>
  <c r="AB36" i="46" s="1"/>
  <c r="A37" i="45"/>
  <c r="R36" i="45"/>
  <c r="AB36" i="45" s="1"/>
  <c r="A31" i="42"/>
  <c r="R30" i="42"/>
  <c r="AB30" i="42" s="1"/>
  <c r="R30" i="41"/>
  <c r="AB30" i="41" s="1"/>
  <c r="A31" i="41"/>
  <c r="R30" i="40"/>
  <c r="AB30" i="40" s="1"/>
  <c r="A31" i="40"/>
  <c r="R30" i="39"/>
  <c r="AB30" i="39" s="1"/>
  <c r="A31" i="39"/>
  <c r="R37" i="46" l="1"/>
  <c r="AB37" i="46" s="1"/>
  <c r="A38" i="46"/>
  <c r="R37" i="45"/>
  <c r="AB37" i="45" s="1"/>
  <c r="A38" i="45"/>
  <c r="A32" i="42"/>
  <c r="R31" i="42"/>
  <c r="AB31" i="42" s="1"/>
  <c r="A32" i="41"/>
  <c r="R31" i="41"/>
  <c r="AB31" i="41" s="1"/>
  <c r="A32" i="40"/>
  <c r="R31" i="40"/>
  <c r="AB31" i="40" s="1"/>
  <c r="A32" i="39"/>
  <c r="R31" i="39"/>
  <c r="AB31" i="39" s="1"/>
  <c r="R38" i="46" l="1"/>
  <c r="AB38" i="46" s="1"/>
  <c r="A39" i="46"/>
  <c r="R38" i="45"/>
  <c r="AB38" i="45" s="1"/>
  <c r="A39" i="45"/>
  <c r="A33" i="42"/>
  <c r="R32" i="42"/>
  <c r="AB32" i="42" s="1"/>
  <c r="A33" i="41"/>
  <c r="R32" i="41"/>
  <c r="AB32" i="41" s="1"/>
  <c r="A33" i="40"/>
  <c r="R32" i="40"/>
  <c r="AB32" i="40" s="1"/>
  <c r="A33" i="39"/>
  <c r="R32" i="39"/>
  <c r="AB32" i="39" s="1"/>
  <c r="A40" i="46" l="1"/>
  <c r="R39" i="46"/>
  <c r="AB39" i="46" s="1"/>
  <c r="A40" i="45"/>
  <c r="R39" i="45"/>
  <c r="AB39" i="45" s="1"/>
  <c r="R33" i="42"/>
  <c r="AB33" i="42" s="1"/>
  <c r="A34" i="42"/>
  <c r="R33" i="41"/>
  <c r="AB33" i="41" s="1"/>
  <c r="A34" i="41"/>
  <c r="R33" i="40"/>
  <c r="AB33" i="40" s="1"/>
  <c r="A34" i="40"/>
  <c r="R33" i="39"/>
  <c r="AB33" i="39" s="1"/>
  <c r="A34" i="39"/>
  <c r="A41" i="46" l="1"/>
  <c r="R40" i="46"/>
  <c r="AB40" i="46" s="1"/>
  <c r="A41" i="45"/>
  <c r="R40" i="45"/>
  <c r="AB40" i="45" s="1"/>
  <c r="R34" i="42"/>
  <c r="AB34" i="42" s="1"/>
  <c r="A35" i="42"/>
  <c r="A35" i="41"/>
  <c r="R35" i="41" s="1"/>
  <c r="R34" i="41"/>
  <c r="AB34" i="41" s="1"/>
  <c r="R34" i="40"/>
  <c r="AB34" i="40" s="1"/>
  <c r="A35" i="40"/>
  <c r="A35" i="39"/>
  <c r="R34" i="39"/>
  <c r="AB34" i="39" s="1"/>
  <c r="R41" i="46" l="1"/>
  <c r="AB41" i="46" s="1"/>
  <c r="A42" i="46"/>
  <c r="R41" i="45"/>
  <c r="AB41" i="45" s="1"/>
  <c r="A42" i="45"/>
  <c r="A36" i="42"/>
  <c r="R35" i="42"/>
  <c r="AB35" i="42" s="1"/>
  <c r="A36" i="41"/>
  <c r="R36" i="41" s="1"/>
  <c r="AB35" i="41"/>
  <c r="A36" i="40"/>
  <c r="R35" i="40"/>
  <c r="AB35" i="40" s="1"/>
  <c r="A36" i="39"/>
  <c r="R35" i="39"/>
  <c r="AB35" i="39" s="1"/>
  <c r="A43" i="46" l="1"/>
  <c r="R42" i="46"/>
  <c r="AB42" i="46" s="1"/>
  <c r="R42" i="45"/>
  <c r="AB42" i="45" s="1"/>
  <c r="A43" i="45"/>
  <c r="A37" i="42"/>
  <c r="R36" i="42"/>
  <c r="AB36" i="42" s="1"/>
  <c r="AB36" i="41"/>
  <c r="A37" i="41"/>
  <c r="R36" i="40"/>
  <c r="AB36" i="40" s="1"/>
  <c r="A37" i="40"/>
  <c r="A37" i="39"/>
  <c r="R36" i="39"/>
  <c r="AB36" i="39" s="1"/>
  <c r="A44" i="46" l="1"/>
  <c r="R43" i="46"/>
  <c r="AB43" i="46" s="1"/>
  <c r="A44" i="45"/>
  <c r="R43" i="45"/>
  <c r="AB43" i="45" s="1"/>
  <c r="R37" i="42"/>
  <c r="AB37" i="42" s="1"/>
  <c r="A38" i="42"/>
  <c r="R37" i="41"/>
  <c r="AB37" i="41" s="1"/>
  <c r="A38" i="41"/>
  <c r="R37" i="40"/>
  <c r="AB37" i="40" s="1"/>
  <c r="A38" i="40"/>
  <c r="R37" i="39"/>
  <c r="AB37" i="39" s="1"/>
  <c r="A38" i="39"/>
  <c r="R44" i="46" l="1"/>
  <c r="AB44" i="46" s="1"/>
  <c r="A45" i="46"/>
  <c r="A45" i="45"/>
  <c r="R44" i="45"/>
  <c r="AB44" i="45" s="1"/>
  <c r="R38" i="42"/>
  <c r="AB38" i="42" s="1"/>
  <c r="A39" i="42"/>
  <c r="R38" i="41"/>
  <c r="AB38" i="41" s="1"/>
  <c r="A39" i="41"/>
  <c r="A39" i="40"/>
  <c r="R38" i="40"/>
  <c r="AB38" i="40" s="1"/>
  <c r="R38" i="39"/>
  <c r="AB38" i="39" s="1"/>
  <c r="A39" i="39"/>
  <c r="R45" i="46" l="1"/>
  <c r="AB45" i="46" s="1"/>
  <c r="A46" i="46"/>
  <c r="R45" i="45"/>
  <c r="AB45" i="45" s="1"/>
  <c r="A46" i="45"/>
  <c r="A40" i="42"/>
  <c r="R39" i="42"/>
  <c r="AB39" i="42" s="1"/>
  <c r="A40" i="41"/>
  <c r="R39" i="41"/>
  <c r="AB39" i="41" s="1"/>
  <c r="A40" i="40"/>
  <c r="R39" i="40"/>
  <c r="AB39" i="40" s="1"/>
  <c r="A40" i="39"/>
  <c r="R39" i="39"/>
  <c r="AB39" i="39" s="1"/>
  <c r="R46" i="46" l="1"/>
  <c r="AB46" i="46" s="1"/>
  <c r="A47" i="46"/>
  <c r="A47" i="45"/>
  <c r="R46" i="45"/>
  <c r="AB46" i="45" s="1"/>
  <c r="A41" i="42"/>
  <c r="R41" i="42" s="1"/>
  <c r="R40" i="42"/>
  <c r="AB40" i="42" s="1"/>
  <c r="A41" i="41"/>
  <c r="R40" i="41"/>
  <c r="AB40" i="41" s="1"/>
  <c r="A41" i="40"/>
  <c r="R40" i="40"/>
  <c r="AB40" i="40" s="1"/>
  <c r="A41" i="39"/>
  <c r="R40" i="39"/>
  <c r="AB40" i="39" s="1"/>
  <c r="A48" i="46" l="1"/>
  <c r="R47" i="46"/>
  <c r="AB47" i="46" s="1"/>
  <c r="A48" i="45"/>
  <c r="R47" i="45"/>
  <c r="AB47" i="45" s="1"/>
  <c r="AB41" i="42"/>
  <c r="A42" i="42"/>
  <c r="R41" i="41"/>
  <c r="AB41" i="41" s="1"/>
  <c r="A42" i="41"/>
  <c r="R41" i="40"/>
  <c r="AB41" i="40" s="1"/>
  <c r="A42" i="40"/>
  <c r="R41" i="39"/>
  <c r="AB41" i="39" s="1"/>
  <c r="A42" i="39"/>
  <c r="R42" i="39" s="1"/>
  <c r="R48" i="46" l="1"/>
  <c r="AB48" i="46" s="1"/>
  <c r="A49" i="46"/>
  <c r="A49" i="45"/>
  <c r="R48" i="45"/>
  <c r="AB48" i="45" s="1"/>
  <c r="R42" i="42"/>
  <c r="AB42" i="42" s="1"/>
  <c r="A43" i="42"/>
  <c r="R42" i="41"/>
  <c r="AB42" i="41" s="1"/>
  <c r="A43" i="41"/>
  <c r="A43" i="40"/>
  <c r="R42" i="40"/>
  <c r="AB42" i="40" s="1"/>
  <c r="AB42" i="39"/>
  <c r="A43" i="39"/>
  <c r="R49" i="46" l="1"/>
  <c r="AB49" i="46" s="1"/>
  <c r="A50" i="46"/>
  <c r="R49" i="45"/>
  <c r="AB49" i="45" s="1"/>
  <c r="A50" i="45"/>
  <c r="A44" i="42"/>
  <c r="R43" i="42"/>
  <c r="AB43" i="42" s="1"/>
  <c r="A44" i="41"/>
  <c r="R43" i="41"/>
  <c r="AB43" i="41" s="1"/>
  <c r="A44" i="40"/>
  <c r="R43" i="40"/>
  <c r="AB43" i="40" s="1"/>
  <c r="A44" i="39"/>
  <c r="R44" i="39" s="1"/>
  <c r="R43" i="39"/>
  <c r="AB43" i="39" s="1"/>
  <c r="R50" i="46" l="1"/>
  <c r="AB50" i="46" s="1"/>
  <c r="A51" i="46"/>
  <c r="R50" i="45"/>
  <c r="AB50" i="45" s="1"/>
  <c r="A51" i="45"/>
  <c r="A45" i="42"/>
  <c r="R44" i="42"/>
  <c r="AB44" i="42" s="1"/>
  <c r="A45" i="41"/>
  <c r="R44" i="41"/>
  <c r="AB44" i="41" s="1"/>
  <c r="R44" i="40"/>
  <c r="AB44" i="40" s="1"/>
  <c r="A45" i="40"/>
  <c r="A45" i="39"/>
  <c r="AB44" i="39"/>
  <c r="A52" i="46" l="1"/>
  <c r="R51" i="46"/>
  <c r="AB51" i="46" s="1"/>
  <c r="A52" i="45"/>
  <c r="R51" i="45"/>
  <c r="AB51" i="45" s="1"/>
  <c r="R45" i="42"/>
  <c r="AB45" i="42" s="1"/>
  <c r="A46" i="42"/>
  <c r="R45" i="41"/>
  <c r="AB45" i="41" s="1"/>
  <c r="A46" i="41"/>
  <c r="R45" i="40"/>
  <c r="AB45" i="40" s="1"/>
  <c r="A46" i="40"/>
  <c r="R45" i="39"/>
  <c r="AB45" i="39" s="1"/>
  <c r="A46" i="39"/>
  <c r="A53" i="46" l="1"/>
  <c r="R52" i="46"/>
  <c r="AB52" i="46" s="1"/>
  <c r="A53" i="45"/>
  <c r="R52" i="45"/>
  <c r="AB52" i="45" s="1"/>
  <c r="A47" i="42"/>
  <c r="R46" i="42"/>
  <c r="AB46" i="42" s="1"/>
  <c r="A47" i="41"/>
  <c r="R46" i="41"/>
  <c r="AB46" i="41" s="1"/>
  <c r="R46" i="40"/>
  <c r="AB46" i="40" s="1"/>
  <c r="A47" i="40"/>
  <c r="R46" i="39"/>
  <c r="AB46" i="39" s="1"/>
  <c r="A47" i="39"/>
  <c r="R53" i="46" l="1"/>
  <c r="AB53" i="46" s="1"/>
  <c r="A54" i="46"/>
  <c r="R53" i="45"/>
  <c r="AB53" i="45" s="1"/>
  <c r="A54" i="45"/>
  <c r="A48" i="42"/>
  <c r="R47" i="42"/>
  <c r="AB47" i="42" s="1"/>
  <c r="A48" i="41"/>
  <c r="R47" i="41"/>
  <c r="AB47" i="41" s="1"/>
  <c r="A48" i="40"/>
  <c r="R47" i="40"/>
  <c r="AB47" i="40" s="1"/>
  <c r="A48" i="39"/>
  <c r="R47" i="39"/>
  <c r="AB47" i="39" s="1"/>
  <c r="R54" i="46" l="1"/>
  <c r="AB54" i="46" s="1"/>
  <c r="A55" i="46"/>
  <c r="R54" i="45"/>
  <c r="AB54" i="45" s="1"/>
  <c r="A55" i="45"/>
  <c r="A49" i="42"/>
  <c r="R48" i="42"/>
  <c r="AB48" i="42" s="1"/>
  <c r="A49" i="41"/>
  <c r="R48" i="41"/>
  <c r="AB48" i="41" s="1"/>
  <c r="A49" i="40"/>
  <c r="R48" i="40"/>
  <c r="AB48" i="40" s="1"/>
  <c r="A49" i="39"/>
  <c r="R48" i="39"/>
  <c r="AB48" i="39" s="1"/>
  <c r="A56" i="46" l="1"/>
  <c r="R55" i="46"/>
  <c r="AB55" i="46" s="1"/>
  <c r="A56" i="45"/>
  <c r="R55" i="45"/>
  <c r="AB55" i="45" s="1"/>
  <c r="R49" i="42"/>
  <c r="AB49" i="42" s="1"/>
  <c r="A50" i="42"/>
  <c r="R49" i="41"/>
  <c r="AB49" i="41" s="1"/>
  <c r="A50" i="41"/>
  <c r="R49" i="40"/>
  <c r="AB49" i="40" s="1"/>
  <c r="A50" i="40"/>
  <c r="R49" i="39"/>
  <c r="AB49" i="39" s="1"/>
  <c r="A50" i="39"/>
  <c r="A57" i="46" l="1"/>
  <c r="R56" i="46"/>
  <c r="AB56" i="46" s="1"/>
  <c r="A57" i="45"/>
  <c r="R56" i="45"/>
  <c r="AB56" i="45" s="1"/>
  <c r="A51" i="42"/>
  <c r="R50" i="42"/>
  <c r="AB50" i="42" s="1"/>
  <c r="A51" i="41"/>
  <c r="R50" i="41"/>
  <c r="AB50" i="41" s="1"/>
  <c r="A51" i="40"/>
  <c r="R50" i="40"/>
  <c r="AB50" i="40" s="1"/>
  <c r="R50" i="39"/>
  <c r="AB50" i="39" s="1"/>
  <c r="A51" i="39"/>
  <c r="R57" i="46" l="1"/>
  <c r="AB57" i="46" s="1"/>
  <c r="A58" i="46"/>
  <c r="R57" i="45"/>
  <c r="AB57" i="45" s="1"/>
  <c r="A58" i="45"/>
  <c r="A52" i="42"/>
  <c r="R51" i="42"/>
  <c r="AB51" i="42" s="1"/>
  <c r="A52" i="41"/>
  <c r="R51" i="41"/>
  <c r="AB51" i="41" s="1"/>
  <c r="A52" i="40"/>
  <c r="R51" i="40"/>
  <c r="AB51" i="40" s="1"/>
  <c r="A52" i="39"/>
  <c r="R51" i="39"/>
  <c r="AB51" i="39" s="1"/>
  <c r="A59" i="46" l="1"/>
  <c r="R58" i="46"/>
  <c r="AB58" i="46" s="1"/>
  <c r="R58" i="45"/>
  <c r="AB58" i="45" s="1"/>
  <c r="A59" i="45"/>
  <c r="R52" i="42"/>
  <c r="AB52" i="42" s="1"/>
  <c r="A53" i="42"/>
  <c r="A53" i="41"/>
  <c r="R52" i="41"/>
  <c r="AB52" i="41" s="1"/>
  <c r="A53" i="40"/>
  <c r="R52" i="40"/>
  <c r="AB52" i="40" s="1"/>
  <c r="R52" i="39"/>
  <c r="AB52" i="39" s="1"/>
  <c r="A53" i="39"/>
  <c r="A60" i="46" l="1"/>
  <c r="R59" i="46"/>
  <c r="AB59" i="46" s="1"/>
  <c r="A60" i="45"/>
  <c r="R59" i="45"/>
  <c r="AB59" i="45" s="1"/>
  <c r="R53" i="42"/>
  <c r="AB53" i="42" s="1"/>
  <c r="A54" i="42"/>
  <c r="R53" i="41"/>
  <c r="AB53" i="41" s="1"/>
  <c r="A54" i="41"/>
  <c r="R53" i="40"/>
  <c r="AB53" i="40" s="1"/>
  <c r="A54" i="40"/>
  <c r="R53" i="39"/>
  <c r="AB53" i="39" s="1"/>
  <c r="A54" i="39"/>
  <c r="R60" i="46" l="1"/>
  <c r="AB60" i="46" s="1"/>
  <c r="A61" i="46"/>
  <c r="A61" i="45"/>
  <c r="R60" i="45"/>
  <c r="AB60" i="45" s="1"/>
  <c r="R54" i="42"/>
  <c r="AB54" i="42" s="1"/>
  <c r="A55" i="42"/>
  <c r="R54" i="41"/>
  <c r="AB54" i="41" s="1"/>
  <c r="A55" i="41"/>
  <c r="R54" i="40"/>
  <c r="AB54" i="40" s="1"/>
  <c r="A55" i="40"/>
  <c r="A55" i="39"/>
  <c r="R54" i="39"/>
  <c r="AB54" i="39" s="1"/>
  <c r="R61" i="46" l="1"/>
  <c r="AB61" i="46" s="1"/>
  <c r="A62" i="46"/>
  <c r="R61" i="45"/>
  <c r="AB61" i="45" s="1"/>
  <c r="A62" i="45"/>
  <c r="A56" i="42"/>
  <c r="R55" i="42"/>
  <c r="AB55" i="42" s="1"/>
  <c r="A56" i="41"/>
  <c r="R55" i="41"/>
  <c r="AB55" i="41" s="1"/>
  <c r="A56" i="40"/>
  <c r="R55" i="40"/>
  <c r="AB55" i="40" s="1"/>
  <c r="A56" i="39"/>
  <c r="R55" i="39"/>
  <c r="AB55" i="39" s="1"/>
  <c r="A63" i="46" l="1"/>
  <c r="R62" i="46"/>
  <c r="AB62" i="46" s="1"/>
  <c r="A63" i="45"/>
  <c r="R62" i="45"/>
  <c r="AB62" i="45" s="1"/>
  <c r="A57" i="42"/>
  <c r="R56" i="42"/>
  <c r="AB56" i="42" s="1"/>
  <c r="A57" i="41"/>
  <c r="R56" i="41"/>
  <c r="AB56" i="41" s="1"/>
  <c r="A57" i="40"/>
  <c r="R56" i="40"/>
  <c r="AB56" i="40" s="1"/>
  <c r="R56" i="39"/>
  <c r="AB56" i="39" s="1"/>
  <c r="A57" i="39"/>
  <c r="R63" i="46" l="1"/>
  <c r="AB63" i="46" s="1"/>
  <c r="AB64" i="46" s="1"/>
  <c r="T6" i="46" s="1"/>
  <c r="W6" i="46" s="1"/>
  <c r="T3" i="46"/>
  <c r="W3" i="46" s="1"/>
  <c r="W10" i="46" s="1"/>
  <c r="R63" i="45"/>
  <c r="AB63" i="45" s="1"/>
  <c r="AB64" i="45" s="1"/>
  <c r="T6" i="45" s="1"/>
  <c r="W6" i="45" s="1"/>
  <c r="T3" i="45"/>
  <c r="W3" i="45" s="1"/>
  <c r="W10" i="45" s="1"/>
  <c r="R57" i="42"/>
  <c r="AB57" i="42" s="1"/>
  <c r="A58" i="42"/>
  <c r="R57" i="41"/>
  <c r="AB57" i="41" s="1"/>
  <c r="A58" i="41"/>
  <c r="R57" i="40"/>
  <c r="AB57" i="40" s="1"/>
  <c r="A58" i="40"/>
  <c r="R57" i="39"/>
  <c r="AB57" i="39" s="1"/>
  <c r="A58" i="39"/>
  <c r="A59" i="42" l="1"/>
  <c r="R58" i="42"/>
  <c r="AB58" i="42" s="1"/>
  <c r="R58" i="41"/>
  <c r="AB58" i="41" s="1"/>
  <c r="A59" i="41"/>
  <c r="R58" i="40"/>
  <c r="AB58" i="40" s="1"/>
  <c r="A59" i="40"/>
  <c r="R58" i="39"/>
  <c r="AB58" i="39" s="1"/>
  <c r="A59" i="39"/>
  <c r="A60" i="42" l="1"/>
  <c r="R59" i="42"/>
  <c r="AB59" i="42" s="1"/>
  <c r="A60" i="41"/>
  <c r="R59" i="41"/>
  <c r="AB59" i="41" s="1"/>
  <c r="A60" i="40"/>
  <c r="R59" i="40"/>
  <c r="AB59" i="40" s="1"/>
  <c r="A60" i="39"/>
  <c r="R59" i="39"/>
  <c r="AB59" i="39" s="1"/>
  <c r="A61" i="42" l="1"/>
  <c r="R60" i="42"/>
  <c r="AB60" i="42" s="1"/>
  <c r="A61" i="41"/>
  <c r="R60" i="41"/>
  <c r="AB60" i="41" s="1"/>
  <c r="A61" i="40"/>
  <c r="R60" i="40"/>
  <c r="AB60" i="40" s="1"/>
  <c r="A61" i="39"/>
  <c r="R60" i="39"/>
  <c r="AB60" i="39" s="1"/>
  <c r="R61" i="42" l="1"/>
  <c r="AB61" i="42" s="1"/>
  <c r="A62" i="42"/>
  <c r="R61" i="41"/>
  <c r="AB61" i="41" s="1"/>
  <c r="A62" i="41"/>
  <c r="R61" i="40"/>
  <c r="AB61" i="40" s="1"/>
  <c r="A62" i="40"/>
  <c r="R61" i="39"/>
  <c r="AB61" i="39" s="1"/>
  <c r="A62" i="39"/>
  <c r="R62" i="42" l="1"/>
  <c r="AB62" i="42" s="1"/>
  <c r="A63" i="42"/>
  <c r="R62" i="41"/>
  <c r="AB62" i="41" s="1"/>
  <c r="A63" i="41"/>
  <c r="R62" i="40"/>
  <c r="AB62" i="40" s="1"/>
  <c r="A63" i="40"/>
  <c r="R62" i="39"/>
  <c r="AB62" i="39" s="1"/>
  <c r="A63" i="39"/>
  <c r="R63" i="42" l="1"/>
  <c r="AB63" i="42" s="1"/>
  <c r="AB64" i="42" s="1"/>
  <c r="T6" i="42" s="1"/>
  <c r="W6" i="42" s="1"/>
  <c r="T3" i="42"/>
  <c r="W3" i="42" s="1"/>
  <c r="R63" i="41"/>
  <c r="AB63" i="41" s="1"/>
  <c r="AB64" i="41" s="1"/>
  <c r="T6" i="41" s="1"/>
  <c r="W6" i="41" s="1"/>
  <c r="R63" i="40"/>
  <c r="AB63" i="40" s="1"/>
  <c r="AB64" i="40" s="1"/>
  <c r="T6" i="40" s="1"/>
  <c r="W6" i="40" s="1"/>
  <c r="R63" i="39"/>
  <c r="AB63" i="39" s="1"/>
  <c r="AB64" i="39" s="1"/>
  <c r="T6" i="39" s="1"/>
  <c r="W6" i="39" s="1"/>
  <c r="T3" i="40" l="1"/>
  <c r="W3" i="40" s="1"/>
  <c r="T3" i="41"/>
  <c r="W3" i="41" s="1"/>
  <c r="W10" i="41" s="1"/>
  <c r="T3" i="39"/>
  <c r="W3" i="39" s="1"/>
  <c r="W10" i="39" s="1"/>
  <c r="W10" i="42"/>
  <c r="W10" i="40"/>
  <c r="P65" i="34"/>
  <c r="O65" i="34"/>
  <c r="N65" i="34"/>
  <c r="L65" i="34"/>
  <c r="K65" i="34"/>
  <c r="J65" i="34"/>
  <c r="I65" i="34"/>
  <c r="H65" i="34"/>
  <c r="G65" i="34"/>
  <c r="F65" i="34"/>
  <c r="E65" i="34"/>
  <c r="B48" i="11" s="1"/>
  <c r="B53" i="11" s="1"/>
  <c r="D65" i="34"/>
  <c r="C65" i="34"/>
  <c r="B65" i="34"/>
  <c r="X64" i="34"/>
  <c r="Q64" i="34"/>
  <c r="P64" i="34"/>
  <c r="O64" i="34"/>
  <c r="N64" i="34"/>
  <c r="K64" i="34"/>
  <c r="J64" i="34"/>
  <c r="I64" i="34"/>
  <c r="H64" i="34"/>
  <c r="G64" i="34"/>
  <c r="F64" i="34"/>
  <c r="E64" i="34"/>
  <c r="D64" i="34"/>
  <c r="C64" i="34"/>
  <c r="B64" i="34"/>
  <c r="AA63" i="34"/>
  <c r="W63" i="34"/>
  <c r="U63" i="34"/>
  <c r="V63" i="34" s="1"/>
  <c r="AA62" i="34"/>
  <c r="W62" i="34"/>
  <c r="U62" i="34"/>
  <c r="V62" i="34" s="1"/>
  <c r="AA61" i="34"/>
  <c r="W61" i="34"/>
  <c r="U61" i="34"/>
  <c r="V61" i="34" s="1"/>
  <c r="AA60" i="34"/>
  <c r="W60" i="34"/>
  <c r="U60" i="34"/>
  <c r="V60" i="34" s="1"/>
  <c r="AA59" i="34"/>
  <c r="W59" i="34"/>
  <c r="U59" i="34"/>
  <c r="V59" i="34" s="1"/>
  <c r="AA58" i="34"/>
  <c r="W58" i="34"/>
  <c r="U58" i="34"/>
  <c r="V58" i="34" s="1"/>
  <c r="AA57" i="34"/>
  <c r="W57" i="34"/>
  <c r="U57" i="34"/>
  <c r="V57" i="34" s="1"/>
  <c r="AA56" i="34"/>
  <c r="W56" i="34"/>
  <c r="U56" i="34"/>
  <c r="V56" i="34" s="1"/>
  <c r="AA55" i="34"/>
  <c r="W55" i="34"/>
  <c r="U55" i="34"/>
  <c r="V55" i="34" s="1"/>
  <c r="AA54" i="34"/>
  <c r="W54" i="34"/>
  <c r="U54" i="34"/>
  <c r="V54" i="34" s="1"/>
  <c r="AA53" i="34"/>
  <c r="W53" i="34"/>
  <c r="U53" i="34"/>
  <c r="V53" i="34" s="1"/>
  <c r="AA52" i="34"/>
  <c r="W52" i="34"/>
  <c r="U52" i="34"/>
  <c r="V52" i="34" s="1"/>
  <c r="AA51" i="34"/>
  <c r="W51" i="34"/>
  <c r="U51" i="34"/>
  <c r="V51" i="34" s="1"/>
  <c r="AA50" i="34"/>
  <c r="W50" i="34"/>
  <c r="U50" i="34"/>
  <c r="V50" i="34" s="1"/>
  <c r="AA49" i="34"/>
  <c r="W49" i="34"/>
  <c r="U49" i="34"/>
  <c r="V49" i="34" s="1"/>
  <c r="AA48" i="34"/>
  <c r="U48" i="34"/>
  <c r="V48" i="34" s="1"/>
  <c r="AA47" i="34"/>
  <c r="W47" i="34"/>
  <c r="U47" i="34"/>
  <c r="V47" i="34" s="1"/>
  <c r="AA46" i="34"/>
  <c r="W46" i="34"/>
  <c r="U46" i="34"/>
  <c r="V46" i="34" s="1"/>
  <c r="AA45" i="34"/>
  <c r="W45" i="34"/>
  <c r="U45" i="34"/>
  <c r="V45" i="34" s="1"/>
  <c r="AA44" i="34"/>
  <c r="W44" i="34"/>
  <c r="U44" i="34"/>
  <c r="V44" i="34" s="1"/>
  <c r="AA43" i="34"/>
  <c r="W43" i="34"/>
  <c r="U43" i="34"/>
  <c r="V43" i="34" s="1"/>
  <c r="AA42" i="34"/>
  <c r="W42" i="34"/>
  <c r="U42" i="34"/>
  <c r="V42" i="34" s="1"/>
  <c r="AA41" i="34"/>
  <c r="W41" i="34"/>
  <c r="U41" i="34"/>
  <c r="V41" i="34" s="1"/>
  <c r="AA40" i="34"/>
  <c r="W40" i="34"/>
  <c r="U40" i="34"/>
  <c r="V40" i="34" s="1"/>
  <c r="AA39" i="34"/>
  <c r="W39" i="34"/>
  <c r="U39" i="34"/>
  <c r="V39" i="34" s="1"/>
  <c r="AA38" i="34"/>
  <c r="W38" i="34"/>
  <c r="U38" i="34"/>
  <c r="V38" i="34" s="1"/>
  <c r="AA37" i="34"/>
  <c r="W37" i="34"/>
  <c r="U37" i="34"/>
  <c r="V37" i="34" s="1"/>
  <c r="AA36" i="34"/>
  <c r="W36" i="34"/>
  <c r="U36" i="34"/>
  <c r="V36" i="34" s="1"/>
  <c r="AA35" i="34"/>
  <c r="W35" i="34"/>
  <c r="U35" i="34"/>
  <c r="V35" i="34" s="1"/>
  <c r="AA34" i="34"/>
  <c r="W34" i="34"/>
  <c r="U34" i="34"/>
  <c r="V34" i="34" s="1"/>
  <c r="AA33" i="34"/>
  <c r="W33" i="34"/>
  <c r="U33" i="34"/>
  <c r="V33" i="34" s="1"/>
  <c r="AA32" i="34"/>
  <c r="W32" i="34"/>
  <c r="U32" i="34"/>
  <c r="V32" i="34" s="1"/>
  <c r="AA31" i="34"/>
  <c r="W31" i="34"/>
  <c r="U31" i="34"/>
  <c r="V31" i="34" s="1"/>
  <c r="AA30" i="34"/>
  <c r="W30" i="34"/>
  <c r="U30" i="34"/>
  <c r="V30" i="34" s="1"/>
  <c r="AA29" i="34"/>
  <c r="W29" i="34"/>
  <c r="U29" i="34"/>
  <c r="V29" i="34" s="1"/>
  <c r="AA28" i="34"/>
  <c r="W28" i="34"/>
  <c r="U28" i="34"/>
  <c r="V28" i="34" s="1"/>
  <c r="AA27" i="34"/>
  <c r="W27" i="34"/>
  <c r="U27" i="34"/>
  <c r="V27" i="34" s="1"/>
  <c r="AA26" i="34"/>
  <c r="W26" i="34"/>
  <c r="U26" i="34"/>
  <c r="V26" i="34" s="1"/>
  <c r="AA25" i="34"/>
  <c r="W25" i="34"/>
  <c r="U25" i="34"/>
  <c r="V25" i="34" s="1"/>
  <c r="AA24" i="34"/>
  <c r="W24" i="34"/>
  <c r="U24" i="34"/>
  <c r="V24" i="34" s="1"/>
  <c r="AA23" i="34"/>
  <c r="W23" i="34"/>
  <c r="U23" i="34"/>
  <c r="V23" i="34" s="1"/>
  <c r="AA22" i="34"/>
  <c r="W22" i="34"/>
  <c r="U22" i="34"/>
  <c r="V22" i="34" s="1"/>
  <c r="AA21" i="34"/>
  <c r="W21" i="34"/>
  <c r="U21" i="34"/>
  <c r="V21" i="34" s="1"/>
  <c r="AA20" i="34"/>
  <c r="W20" i="34"/>
  <c r="U20" i="34"/>
  <c r="V20" i="34" s="1"/>
  <c r="AA19" i="34"/>
  <c r="W19" i="34"/>
  <c r="U19" i="34"/>
  <c r="V19" i="34" s="1"/>
  <c r="AA18" i="34"/>
  <c r="W18" i="34"/>
  <c r="U18" i="34"/>
  <c r="V18" i="34" s="1"/>
  <c r="AA17" i="34"/>
  <c r="W17" i="34"/>
  <c r="U17" i="34"/>
  <c r="V17" i="34" s="1"/>
  <c r="AA16" i="34"/>
  <c r="W16" i="34"/>
  <c r="U16" i="34"/>
  <c r="AA15" i="34"/>
  <c r="W15" i="34"/>
  <c r="U15" i="34"/>
  <c r="V15" i="34" s="1"/>
  <c r="R15" i="34"/>
  <c r="AB15" i="34" s="1"/>
  <c r="H10" i="34"/>
  <c r="T8" i="34" l="1"/>
  <c r="W8" i="34" s="1"/>
  <c r="H14" i="44"/>
  <c r="H21" i="44" s="1"/>
  <c r="I14" i="44"/>
  <c r="I21" i="44" s="1"/>
  <c r="C35" i="11"/>
  <c r="F14" i="44"/>
  <c r="F21" i="44" s="1"/>
  <c r="E14" i="44"/>
  <c r="E21" i="44" s="1"/>
  <c r="V16" i="34"/>
  <c r="L66" i="34"/>
  <c r="P66" i="34"/>
  <c r="K66" i="34"/>
  <c r="O66" i="34"/>
  <c r="N66" i="34"/>
  <c r="D66" i="34"/>
  <c r="C24" i="11"/>
  <c r="J66" i="34"/>
  <c r="I66" i="34"/>
  <c r="H66" i="34"/>
  <c r="G66" i="34"/>
  <c r="C66" i="34"/>
  <c r="F66" i="34"/>
  <c r="E66" i="34"/>
  <c r="B12" i="11" s="1"/>
  <c r="U65" i="34"/>
  <c r="B66" i="34"/>
  <c r="A16" i="34"/>
  <c r="D18" i="44" l="1"/>
  <c r="B26" i="11"/>
  <c r="C20" i="44"/>
  <c r="B22" i="11"/>
  <c r="B30" i="11" s="1"/>
  <c r="C19" i="44"/>
  <c r="B21" i="11"/>
  <c r="B28" i="11" s="1"/>
  <c r="D20" i="44"/>
  <c r="C18" i="44"/>
  <c r="G18" i="44" s="1"/>
  <c r="K18" i="44" s="1"/>
  <c r="D19" i="44"/>
  <c r="B25" i="11"/>
  <c r="R16" i="34"/>
  <c r="AB16" i="34" s="1"/>
  <c r="C12" i="11"/>
  <c r="U66" i="34"/>
  <c r="A17" i="34"/>
  <c r="G19" i="44" l="1"/>
  <c r="K19" i="44" s="1"/>
  <c r="G20" i="44"/>
  <c r="K20" i="44" s="1"/>
  <c r="A18" i="34"/>
  <c r="R17" i="34"/>
  <c r="AB17" i="34" s="1"/>
  <c r="C52" i="11"/>
  <c r="C51" i="11"/>
  <c r="C50" i="11"/>
  <c r="C49" i="11"/>
  <c r="C48" i="11"/>
  <c r="C47" i="11"/>
  <c r="C46" i="11"/>
  <c r="A19" i="34" l="1"/>
  <c r="R18" i="34"/>
  <c r="AB18" i="34" s="1"/>
  <c r="C45" i="11"/>
  <c r="C53" i="11"/>
  <c r="R19" i="34" l="1"/>
  <c r="AB19" i="34" s="1"/>
  <c r="A20" i="34"/>
  <c r="C55" i="11" l="1"/>
  <c r="R20" i="34"/>
  <c r="AB20" i="34" s="1"/>
  <c r="A21" i="34"/>
  <c r="A22" i="34" l="1"/>
  <c r="R21" i="34"/>
  <c r="AB21" i="34" s="1"/>
  <c r="C14" i="44" l="1"/>
  <c r="C26" i="11"/>
  <c r="C16" i="44"/>
  <c r="D16" i="44"/>
  <c r="C17" i="44"/>
  <c r="D15" i="44"/>
  <c r="C15" i="44"/>
  <c r="D17" i="44"/>
  <c r="D14" i="44"/>
  <c r="C25" i="11"/>
  <c r="C21" i="11"/>
  <c r="A23" i="34"/>
  <c r="R22" i="34"/>
  <c r="AB22" i="34" s="1"/>
  <c r="D21" i="44" l="1"/>
  <c r="G16" i="44"/>
  <c r="K16" i="44" s="1"/>
  <c r="G15" i="44"/>
  <c r="K15" i="44" s="1"/>
  <c r="G17" i="44"/>
  <c r="K17" i="44" s="1"/>
  <c r="C21" i="44"/>
  <c r="G14" i="44"/>
  <c r="C28" i="11"/>
  <c r="C22" i="11"/>
  <c r="C30" i="11"/>
  <c r="R23" i="34"/>
  <c r="AB23" i="34" s="1"/>
  <c r="A24" i="34"/>
  <c r="C57" i="11"/>
  <c r="C13" i="11"/>
  <c r="C20" i="11"/>
  <c r="G21" i="44" l="1"/>
  <c r="C22" i="44" s="1"/>
  <c r="R24" i="34"/>
  <c r="AB24" i="34" s="1"/>
  <c r="A25" i="34"/>
  <c r="C39" i="11"/>
  <c r="C18" i="11"/>
  <c r="D22" i="44" l="1"/>
  <c r="C36" i="11"/>
  <c r="A26" i="34"/>
  <c r="R25" i="34"/>
  <c r="AB25" i="34" s="1"/>
  <c r="R26" i="34" l="1"/>
  <c r="AB26" i="34" s="1"/>
  <c r="A27" i="34"/>
  <c r="R27" i="34" l="1"/>
  <c r="AB27" i="34" s="1"/>
  <c r="A28" i="34"/>
  <c r="R28" i="34" l="1"/>
  <c r="AB28" i="34" s="1"/>
  <c r="A29" i="34"/>
  <c r="R29" i="34" s="1"/>
  <c r="A30" i="34" l="1"/>
  <c r="R30" i="34" s="1"/>
  <c r="AB29" i="34"/>
  <c r="A31" i="34" l="1"/>
  <c r="AB30" i="34"/>
  <c r="R31" i="34" l="1"/>
  <c r="AB31" i="34" s="1"/>
  <c r="A32" i="34"/>
  <c r="A33" i="34" l="1"/>
  <c r="R32" i="34"/>
  <c r="AB32" i="34" s="1"/>
  <c r="A34" i="34" l="1"/>
  <c r="R33" i="34"/>
  <c r="AB33" i="34" s="1"/>
  <c r="R34" i="34" l="1"/>
  <c r="AB34" i="34" s="1"/>
  <c r="A35" i="34"/>
  <c r="R35" i="34" s="1"/>
  <c r="AB35" i="34" l="1"/>
  <c r="A36" i="34"/>
  <c r="R36" i="34" s="1"/>
  <c r="A37" i="34" l="1"/>
  <c r="AB36" i="34"/>
  <c r="C11" i="11"/>
  <c r="C14" i="11"/>
  <c r="C15" i="11"/>
  <c r="C16" i="11"/>
  <c r="A38" i="34" l="1"/>
  <c r="R37" i="34"/>
  <c r="AB37" i="34" s="1"/>
  <c r="C10" i="11"/>
  <c r="A39" i="34" l="1"/>
  <c r="R38" i="34"/>
  <c r="AB38" i="34" s="1"/>
  <c r="R39" i="34" l="1"/>
  <c r="AB39" i="34" s="1"/>
  <c r="A40" i="34"/>
  <c r="R40" i="34" s="1"/>
  <c r="A41" i="34" l="1"/>
  <c r="AB40" i="34"/>
  <c r="A42" i="34" l="1"/>
  <c r="R41" i="34"/>
  <c r="AB41" i="34" s="1"/>
  <c r="R42" i="34" l="1"/>
  <c r="AB42" i="34" s="1"/>
  <c r="A43" i="34"/>
  <c r="R43" i="34" l="1"/>
  <c r="AB43" i="34" s="1"/>
  <c r="A44" i="34"/>
  <c r="R44" i="34" l="1"/>
  <c r="AB44" i="34" s="1"/>
  <c r="A45" i="34"/>
  <c r="A46" i="34" l="1"/>
  <c r="R45" i="34"/>
  <c r="AB45" i="34" s="1"/>
  <c r="A47" i="34" l="1"/>
  <c r="R46" i="34"/>
  <c r="AB46" i="34" s="1"/>
  <c r="R47" i="34" l="1"/>
  <c r="AB47" i="34" s="1"/>
  <c r="A48" i="34"/>
  <c r="R48" i="34" l="1"/>
  <c r="AB48" i="34" s="1"/>
  <c r="A49" i="34"/>
  <c r="A50" i="34" l="1"/>
  <c r="R49" i="34"/>
  <c r="AB49" i="34" s="1"/>
  <c r="A51" i="34" l="1"/>
  <c r="R50" i="34"/>
  <c r="AB50" i="34" s="1"/>
  <c r="R51" i="34" l="1"/>
  <c r="AB51" i="34" s="1"/>
  <c r="A52" i="34"/>
  <c r="R52" i="34" l="1"/>
  <c r="AB52" i="34" s="1"/>
  <c r="A53" i="34"/>
  <c r="A54" i="34" l="1"/>
  <c r="R53" i="34"/>
  <c r="AB53" i="34" s="1"/>
  <c r="A55" i="34" l="1"/>
  <c r="R54" i="34"/>
  <c r="AB54" i="34" s="1"/>
  <c r="R55" i="34" l="1"/>
  <c r="AB55" i="34" s="1"/>
  <c r="A56" i="34"/>
  <c r="R56" i="34" l="1"/>
  <c r="AB56" i="34" s="1"/>
  <c r="A57" i="34"/>
  <c r="A58" i="34" l="1"/>
  <c r="R58" i="34" s="1"/>
  <c r="R57" i="34"/>
  <c r="AB57" i="34" s="1"/>
  <c r="A59" i="34" l="1"/>
  <c r="AB58" i="34"/>
  <c r="R59" i="34" l="1"/>
  <c r="AB59" i="34" s="1"/>
  <c r="A60" i="34"/>
  <c r="A61" i="34" l="1"/>
  <c r="R60" i="34"/>
  <c r="AB60" i="34" s="1"/>
  <c r="A62" i="34" l="1"/>
  <c r="R61" i="34"/>
  <c r="AB61" i="34" s="1"/>
  <c r="A63" i="34" l="1"/>
  <c r="R62" i="34"/>
  <c r="AB62" i="34" s="1"/>
  <c r="M64" i="34" l="1"/>
  <c r="B34" i="11" s="1"/>
  <c r="B37" i="11" s="1"/>
  <c r="R63" i="34"/>
  <c r="AB63" i="34" s="1"/>
  <c r="AB64" i="34" s="1"/>
  <c r="T6" i="34" s="1"/>
  <c r="W6" i="34" s="1"/>
  <c r="J14" i="44" l="1"/>
  <c r="C34" i="11"/>
  <c r="U64" i="34"/>
  <c r="T3" i="34" s="1"/>
  <c r="J21" i="44" l="1"/>
  <c r="K14" i="44"/>
  <c r="K21" i="44" s="1"/>
  <c r="U11" i="34"/>
  <c r="W3" i="34"/>
  <c r="W10" i="34" s="1"/>
  <c r="I3" i="44" l="1"/>
  <c r="A25" i="44" s="1"/>
  <c r="I22" i="44"/>
  <c r="G22" i="44"/>
  <c r="H22" i="44"/>
  <c r="J22" i="44"/>
  <c r="C37" i="11"/>
  <c r="C41" i="11"/>
  <c r="K22" i="44" l="1"/>
</calcChain>
</file>

<file path=xl/sharedStrings.xml><?xml version="1.0" encoding="utf-8"?>
<sst xmlns="http://schemas.openxmlformats.org/spreadsheetml/2006/main" count="931" uniqueCount="183">
  <si>
    <t>TIME</t>
  </si>
  <si>
    <t>Sick</t>
  </si>
  <si>
    <t>Notes</t>
  </si>
  <si>
    <t>Non IV-D Services</t>
  </si>
  <si>
    <t>A</t>
  </si>
  <si>
    <t>Time Off</t>
  </si>
  <si>
    <t>Breaks</t>
  </si>
  <si>
    <t>Signature</t>
  </si>
  <si>
    <t>Date</t>
  </si>
  <si>
    <t>YES</t>
  </si>
  <si>
    <t>NO</t>
  </si>
  <si>
    <t>Validation</t>
  </si>
  <si>
    <t>TOTAL Minutes</t>
  </si>
  <si>
    <t>WEEKLY SUMMARY</t>
  </si>
  <si>
    <t xml:space="preserve">Total Time Spent in Minutes </t>
  </si>
  <si>
    <t>Total Time Spent</t>
  </si>
  <si>
    <t>Title IV-D Services</t>
  </si>
  <si>
    <t>FLF</t>
  </si>
  <si>
    <t>T</t>
  </si>
  <si>
    <t>W</t>
  </si>
  <si>
    <t>O</t>
  </si>
  <si>
    <t>F</t>
  </si>
  <si>
    <t>Tr</t>
  </si>
  <si>
    <t>Yes</t>
  </si>
  <si>
    <t>Child Support Commissioner</t>
  </si>
  <si>
    <t>Family Law Facilitator</t>
  </si>
  <si>
    <t>Full Time</t>
  </si>
  <si>
    <t>Part Time</t>
  </si>
  <si>
    <t>Alameda</t>
  </si>
  <si>
    <t xml:space="preserve">Alpine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</si>
  <si>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</si>
  <si>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</si>
  <si>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</si>
  <si>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</si>
  <si>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</si>
  <si>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</si>
  <si>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</si>
  <si>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</si>
  <si>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</si>
  <si>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</si>
  <si>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</si>
  <si>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</si>
  <si>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</si>
  <si>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</si>
  <si>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</si>
  <si>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</si>
  <si>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</si>
  <si>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</si>
  <si>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</si>
  <si>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</si>
  <si>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</si>
  <si>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</si>
  <si>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</si>
  <si>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</si>
  <si>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</si>
  <si>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</si>
  <si>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Nevada</t>
  </si>
  <si>
    <t>Orange</t>
  </si>
  <si>
    <t>Placer</t>
  </si>
  <si>
    <t>Plumas</t>
  </si>
  <si>
    <t>Riverside</t>
  </si>
  <si>
    <t>Sacramento</t>
  </si>
  <si>
    <t>San Benito</t>
  </si>
  <si>
    <t>San Bernardino</t>
  </si>
  <si>
    <t>San Diego</t>
  </si>
  <si>
    <t>San Francisco</t>
  </si>
  <si>
    <t>San Joaquin</t>
  </si>
  <si>
    <t>San Mateo</t>
  </si>
  <si>
    <t>Santa Barbara</t>
  </si>
  <si>
    <t>Santa Clara</t>
  </si>
  <si>
    <t>Santa Cruz</t>
  </si>
  <si>
    <t>Shasta</t>
  </si>
  <si>
    <t>Sierra</t>
  </si>
  <si>
    <t>Siskiyou</t>
  </si>
  <si>
    <t>Solano</t>
  </si>
  <si>
    <t>Sonoma</t>
  </si>
  <si>
    <t>Stanislaus</t>
  </si>
  <si>
    <t>Sutter</t>
  </si>
  <si>
    <t>Tehama</t>
  </si>
  <si>
    <t xml:space="preserve">Trinity </t>
  </si>
  <si>
    <t>Tulare</t>
  </si>
  <si>
    <t>Tuolumne</t>
  </si>
  <si>
    <t>Ventura</t>
  </si>
  <si>
    <t>Yolo</t>
  </si>
  <si>
    <t>Yuba</t>
  </si>
  <si>
    <t>Employee Name</t>
  </si>
  <si>
    <t>County</t>
  </si>
  <si>
    <t>Full/Part Time</t>
  </si>
  <si>
    <t>Start Time</t>
  </si>
  <si>
    <t>End Time</t>
  </si>
  <si>
    <t>San Luis Obispo</t>
  </si>
  <si>
    <t xml:space="preserve">            *This is not an exhaustive list of all types of time off.</t>
  </si>
  <si>
    <t>PTO</t>
  </si>
  <si>
    <t>VTO</t>
  </si>
  <si>
    <t>All-Day PTO</t>
  </si>
  <si>
    <t>All-Day Sick</t>
  </si>
  <si>
    <t>All-Day VTO</t>
  </si>
  <si>
    <t xml:space="preserve"> </t>
  </si>
  <si>
    <t>All-Day Non IV-D Services</t>
  </si>
  <si>
    <t>OT</t>
  </si>
  <si>
    <t>Select All-Day Activity if applicable</t>
  </si>
  <si>
    <t>G</t>
  </si>
  <si>
    <t>1-on-1</t>
  </si>
  <si>
    <t>Attorney</t>
  </si>
  <si>
    <t>Paralegal</t>
  </si>
  <si>
    <t>Legal Assistant</t>
  </si>
  <si>
    <t>Clerk</t>
  </si>
  <si>
    <t>Lunch Start</t>
  </si>
  <si>
    <t>Lunch End</t>
  </si>
  <si>
    <t>Total Hours</t>
  </si>
  <si>
    <t>EMPLOYEE VERIFICATION: I HEREBY CERTIFY under penalty of PERJURY that this time reporting accurately represents actual time worked.</t>
  </si>
  <si>
    <t>Job Classification</t>
  </si>
  <si>
    <r>
      <t xml:space="preserve">Rolling Time Study (RTS) </t>
    </r>
    <r>
      <rPr>
        <b/>
        <sz val="16"/>
        <color theme="1"/>
        <rFont val="Calibri"/>
        <family val="2"/>
      </rPr>
      <t>–</t>
    </r>
    <r>
      <rPr>
        <b/>
        <sz val="13.6"/>
        <color theme="1"/>
        <rFont val="Arial"/>
        <family val="2"/>
      </rPr>
      <t xml:space="preserve"> </t>
    </r>
    <r>
      <rPr>
        <b/>
        <sz val="16"/>
        <color theme="1"/>
        <rFont val="Arial"/>
        <family val="2"/>
        <scheme val="minor"/>
      </rPr>
      <t>Family Law Facilitator Program</t>
    </r>
  </si>
  <si>
    <t xml:space="preserve">  TIME REPORTING </t>
  </si>
  <si>
    <t xml:space="preserve">Federal regulations require that all hours worked must be accounted for, regardless of whether or not it is reimbursable by the AB 1058 grant. </t>
  </si>
  <si>
    <t>Other (please specify below)</t>
  </si>
  <si>
    <t>L</t>
  </si>
  <si>
    <t xml:space="preserve">            *This is not an exhaustive list of all IV-D reimbursable activities.</t>
  </si>
  <si>
    <r>
      <rPr>
        <b/>
        <sz val="10"/>
        <rFont val="Arial"/>
        <family val="2"/>
        <scheme val="minor"/>
      </rPr>
      <t>IV-D Type Key</t>
    </r>
    <r>
      <rPr>
        <sz val="10"/>
        <rFont val="Arial"/>
        <family val="2"/>
        <scheme val="minor"/>
      </rPr>
      <t xml:space="preserve"> =  </t>
    </r>
    <r>
      <rPr>
        <b/>
        <sz val="10"/>
        <rFont val="Arial"/>
        <family val="2"/>
        <scheme val="minor"/>
      </rPr>
      <t>1-on-1</t>
    </r>
    <r>
      <rPr>
        <sz val="10"/>
        <rFont val="Arial"/>
        <family val="2"/>
        <scheme val="minor"/>
      </rPr>
      <t xml:space="preserve"> - One-on-One Assistance; </t>
    </r>
    <r>
      <rPr>
        <b/>
        <sz val="10"/>
        <rFont val="Arial"/>
        <family val="2"/>
        <scheme val="minor"/>
      </rPr>
      <t>W</t>
    </r>
    <r>
      <rPr>
        <sz val="10"/>
        <rFont val="Arial"/>
        <family val="2"/>
        <scheme val="minor"/>
      </rPr>
      <t xml:space="preserve"> - Workshop; </t>
    </r>
    <r>
      <rPr>
        <b/>
        <sz val="10"/>
        <rFont val="Arial"/>
        <family val="2"/>
        <scheme val="minor"/>
      </rPr>
      <t>F</t>
    </r>
    <r>
      <rPr>
        <sz val="10"/>
        <rFont val="Arial"/>
        <family val="2"/>
        <scheme val="minor"/>
      </rPr>
      <t xml:space="preserve"> - FL-191; </t>
    </r>
    <r>
      <rPr>
        <b/>
        <sz val="10"/>
        <rFont val="Arial"/>
        <family val="2"/>
        <scheme val="minor"/>
      </rPr>
      <t>L</t>
    </r>
    <r>
      <rPr>
        <sz val="10"/>
        <rFont val="Arial"/>
        <family val="2"/>
        <scheme val="minor"/>
      </rPr>
      <t xml:space="preserve"> - LCSA Application; </t>
    </r>
    <r>
      <rPr>
        <b/>
        <sz val="10"/>
        <rFont val="Arial"/>
        <family val="2"/>
        <scheme val="minor"/>
      </rPr>
      <t>Tr</t>
    </r>
    <r>
      <rPr>
        <sz val="10"/>
        <rFont val="Arial"/>
        <family val="2"/>
        <scheme val="minor"/>
      </rPr>
      <t xml:space="preserve"> - Triage;  </t>
    </r>
    <r>
      <rPr>
        <b/>
        <sz val="10"/>
        <rFont val="Arial"/>
        <family val="2"/>
        <scheme val="minor"/>
      </rPr>
      <t>A</t>
    </r>
    <r>
      <rPr>
        <sz val="10"/>
        <rFont val="Arial"/>
        <family val="2"/>
        <scheme val="minor"/>
      </rPr>
      <t xml:space="preserve"> - IV-D Admin; </t>
    </r>
    <r>
      <rPr>
        <b/>
        <sz val="10"/>
        <rFont val="Arial"/>
        <family val="2"/>
        <scheme val="minor"/>
      </rPr>
      <t>T</t>
    </r>
    <r>
      <rPr>
        <sz val="10"/>
        <rFont val="Arial"/>
        <family val="2"/>
        <scheme val="minor"/>
      </rPr>
      <t xml:space="preserve"> - Training, </t>
    </r>
    <r>
      <rPr>
        <b/>
        <sz val="10"/>
        <rFont val="Arial"/>
        <family val="2"/>
        <scheme val="minor"/>
      </rPr>
      <t xml:space="preserve">O </t>
    </r>
    <r>
      <rPr>
        <sz val="10"/>
        <rFont val="Arial"/>
        <family val="2"/>
        <scheme val="minor"/>
      </rPr>
      <t>- Other</t>
    </r>
  </si>
  <si>
    <r>
      <rPr>
        <b/>
        <sz val="9"/>
        <color theme="1"/>
        <rFont val="Arial"/>
        <family val="2"/>
        <scheme val="minor"/>
      </rPr>
      <t>1-on-1 -</t>
    </r>
    <r>
      <rPr>
        <sz val="9"/>
        <color theme="1"/>
        <rFont val="Arial"/>
        <family val="2"/>
        <scheme val="minor"/>
      </rPr>
      <t xml:space="preserve"> One-on-One Assistance</t>
    </r>
  </si>
  <si>
    <r>
      <rPr>
        <b/>
        <sz val="9"/>
        <color theme="1"/>
        <rFont val="Arial"/>
        <family val="2"/>
        <scheme val="minor"/>
      </rPr>
      <t>W -</t>
    </r>
    <r>
      <rPr>
        <sz val="9"/>
        <color theme="1"/>
        <rFont val="Arial"/>
        <family val="2"/>
        <scheme val="minor"/>
      </rPr>
      <t xml:space="preserve"> Workshop</t>
    </r>
  </si>
  <si>
    <r>
      <rPr>
        <b/>
        <sz val="9"/>
        <color theme="1"/>
        <rFont val="Arial"/>
        <family val="2"/>
        <scheme val="minor"/>
      </rPr>
      <t>F -</t>
    </r>
    <r>
      <rPr>
        <sz val="9"/>
        <color theme="1"/>
        <rFont val="Arial"/>
        <family val="2"/>
        <scheme val="minor"/>
      </rPr>
      <t xml:space="preserve"> FL-191</t>
    </r>
  </si>
  <si>
    <r>
      <rPr>
        <b/>
        <sz val="9"/>
        <color theme="1"/>
        <rFont val="Arial"/>
        <family val="2"/>
        <scheme val="minor"/>
      </rPr>
      <t>L -</t>
    </r>
    <r>
      <rPr>
        <sz val="9"/>
        <color theme="1"/>
        <rFont val="Arial"/>
        <family val="2"/>
        <scheme val="minor"/>
      </rPr>
      <t xml:space="preserve"> LCSA Application</t>
    </r>
  </si>
  <si>
    <r>
      <rPr>
        <b/>
        <sz val="9"/>
        <color theme="1"/>
        <rFont val="Arial"/>
        <family val="2"/>
        <scheme val="minor"/>
      </rPr>
      <t>Tr -</t>
    </r>
    <r>
      <rPr>
        <sz val="9"/>
        <color theme="1"/>
        <rFont val="Arial"/>
        <family val="2"/>
        <scheme val="minor"/>
      </rPr>
      <t xml:space="preserve"> Triage</t>
    </r>
  </si>
  <si>
    <r>
      <t xml:space="preserve">A - </t>
    </r>
    <r>
      <rPr>
        <sz val="9"/>
        <color theme="1"/>
        <rFont val="Arial"/>
        <family val="2"/>
        <scheme val="minor"/>
      </rPr>
      <t>IV-D Admin</t>
    </r>
  </si>
  <si>
    <r>
      <rPr>
        <b/>
        <sz val="9"/>
        <color theme="1"/>
        <rFont val="Arial"/>
        <family val="2"/>
        <scheme val="minor"/>
      </rPr>
      <t>T -</t>
    </r>
    <r>
      <rPr>
        <sz val="9"/>
        <color theme="1"/>
        <rFont val="Arial"/>
        <family val="2"/>
        <scheme val="minor"/>
      </rPr>
      <t>Training</t>
    </r>
  </si>
  <si>
    <r>
      <rPr>
        <b/>
        <sz val="9"/>
        <color theme="1"/>
        <rFont val="Arial"/>
        <family val="2"/>
        <scheme val="minor"/>
      </rPr>
      <t>O -</t>
    </r>
    <r>
      <rPr>
        <sz val="9"/>
        <color theme="1"/>
        <rFont val="Arial"/>
        <family val="2"/>
        <scheme val="minor"/>
      </rPr>
      <t xml:space="preserve"> Other</t>
    </r>
  </si>
  <si>
    <t>General Admin</t>
  </si>
  <si>
    <r>
      <t xml:space="preserve">PTO - </t>
    </r>
    <r>
      <rPr>
        <sz val="9"/>
        <color theme="1"/>
        <rFont val="Arial"/>
        <family val="2"/>
        <scheme val="minor"/>
      </rPr>
      <t>Paid Time Off</t>
    </r>
  </si>
  <si>
    <r>
      <t>S</t>
    </r>
    <r>
      <rPr>
        <sz val="9"/>
        <color theme="1"/>
        <rFont val="Arial"/>
        <family val="2"/>
        <scheme val="minor"/>
      </rPr>
      <t xml:space="preserve"> - Sick</t>
    </r>
  </si>
  <si>
    <r>
      <t xml:space="preserve">VTO - </t>
    </r>
    <r>
      <rPr>
        <sz val="9"/>
        <color theme="1"/>
        <rFont val="Arial"/>
        <family val="2"/>
        <scheme val="minor"/>
      </rPr>
      <t>Voluntary Time Off</t>
    </r>
  </si>
  <si>
    <t>Prorated IV-D Services</t>
  </si>
  <si>
    <t>Prorated Non IV-D Services</t>
  </si>
  <si>
    <t>REGULAR WORK HOURS</t>
  </si>
  <si>
    <t>OVERTIME WORK HOURS</t>
  </si>
  <si>
    <t>Total IV-D Services</t>
  </si>
  <si>
    <t>Total Non IV-D Services</t>
  </si>
  <si>
    <t>Total Time Off</t>
  </si>
  <si>
    <t>Total Overtime Work Hours</t>
  </si>
  <si>
    <t>Total Regular Work Hours</t>
  </si>
  <si>
    <t>Total IV-D Service</t>
  </si>
  <si>
    <t>Prorated IV-D Break Time</t>
  </si>
  <si>
    <t>Prorated Non IV-D Break Time</t>
  </si>
  <si>
    <t>Error Messages</t>
  </si>
  <si>
    <r>
      <t>General Type Key =  G</t>
    </r>
    <r>
      <rPr>
        <sz val="10"/>
        <rFont val="Arial"/>
        <family val="2"/>
        <scheme val="minor"/>
      </rPr>
      <t xml:space="preserve"> - General Administrative Work; </t>
    </r>
    <r>
      <rPr>
        <b/>
        <sz val="10"/>
        <rFont val="Arial"/>
        <family val="2"/>
        <scheme val="minor"/>
      </rPr>
      <t>PTO</t>
    </r>
    <r>
      <rPr>
        <sz val="10"/>
        <rFont val="Arial"/>
        <family val="2"/>
        <scheme val="minor"/>
      </rPr>
      <t xml:space="preserve"> -  Paid Time Off; </t>
    </r>
    <r>
      <rPr>
        <b/>
        <sz val="10"/>
        <rFont val="Arial"/>
        <family val="2"/>
        <scheme val="minor"/>
      </rPr>
      <t>VTO</t>
    </r>
    <r>
      <rPr>
        <sz val="10"/>
        <rFont val="Arial"/>
        <family val="2"/>
        <scheme val="minor"/>
      </rPr>
      <t xml:space="preserve"> - Voluntary Time Off; </t>
    </r>
    <r>
      <rPr>
        <b/>
        <sz val="10"/>
        <rFont val="Arial"/>
        <family val="2"/>
        <scheme val="minor"/>
      </rPr>
      <t>OT</t>
    </r>
    <r>
      <rPr>
        <sz val="10"/>
        <rFont val="Arial"/>
        <family val="2"/>
        <scheme val="minor"/>
      </rPr>
      <t xml:space="preserve"> - Overtime</t>
    </r>
  </si>
  <si>
    <t>STATE OF CALIFORNIA</t>
  </si>
  <si>
    <t>JUDICIAL COUNCIL OF CALIFORNIA</t>
  </si>
  <si>
    <t xml:space="preserve">SUPERIOR COURT OF CALIFORNIA, COUNTY OF </t>
  </si>
  <si>
    <t>EMPLOYEE NAME:</t>
  </si>
  <si>
    <t>REPORTING PERIOD START:</t>
  </si>
  <si>
    <t>REPORTING PERIOD END:</t>
  </si>
  <si>
    <t>EMPLOYEE STATUS:</t>
  </si>
  <si>
    <t>B</t>
  </si>
  <si>
    <t>C</t>
  </si>
  <si>
    <t>D</t>
  </si>
  <si>
    <t>E</t>
  </si>
  <si>
    <t>F=(B+C)</t>
  </si>
  <si>
    <t>IV-D Regular Hours</t>
  </si>
  <si>
    <t>Non IV-D Regular Hours</t>
  </si>
  <si>
    <t>IV-D Overtime Hours</t>
  </si>
  <si>
    <t>Non IV-D Overtime Hours</t>
  </si>
  <si>
    <t>Total Regular Hours Worked</t>
  </si>
  <si>
    <t>Unpaid Leave Time</t>
  </si>
  <si>
    <t xml:space="preserve">Total PTO Used </t>
  </si>
  <si>
    <t>Percentage</t>
  </si>
  <si>
    <t>JOB CLASSIFICATION:</t>
  </si>
  <si>
    <t>SUPERVISOR VERIFICATION: I HEREBY CERTIFY under penalty of PERJURY that I have reviewed the above timesheet and I believe that it accurately represents actual time worked by the employee.</t>
  </si>
  <si>
    <t>EMPLOYEE NAME</t>
  </si>
  <si>
    <t>COUNTY</t>
  </si>
  <si>
    <t>JOB CLASSIFICATION</t>
  </si>
  <si>
    <t>Hours</t>
  </si>
  <si>
    <t>Self-Help Assistant</t>
  </si>
  <si>
    <t>ATO</t>
  </si>
  <si>
    <t>All-Day ATO</t>
  </si>
  <si>
    <t xml:space="preserve">Total ATO Used </t>
  </si>
  <si>
    <t>Total Hours Including PTO and ATO</t>
  </si>
  <si>
    <r>
      <t xml:space="preserve">ATO - </t>
    </r>
    <r>
      <rPr>
        <sz val="9"/>
        <color theme="1"/>
        <rFont val="Arial"/>
        <family val="2"/>
        <scheme val="minor"/>
      </rPr>
      <t>Administrative Time Off</t>
    </r>
  </si>
  <si>
    <t>H</t>
  </si>
  <si>
    <t>I</t>
  </si>
  <si>
    <t>J=(F+H+I)</t>
  </si>
  <si>
    <t>Non-Work Day</t>
  </si>
  <si>
    <t>(This document may be signed using an electronic signature, as defined in CRC, rule 2.257(a). By typing your name into the signature line and entering the date,
you are attesting to signing this document under the penalty of perjury under CRC, rule 2.257(b).)</t>
  </si>
  <si>
    <t>[Rev. 06/30/22]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</si>
</sst>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6">
    <numFmt numFmtId="43" formatCode="_(* #,##0.00_);_(* \(#,##0.00\);_(* &quot;-&quot;??_);_(@_)"/>
    <numFmt numFmtId="164" formatCode="[$-409]h:mm\ AM/PM;@"/>
    <numFmt numFmtId="165" formatCode=";;;@"/>
    <numFmt numFmtId="166" formatCode="mm/dd/yy;@"/>
    <numFmt numFmtId="167" formatCode="0;[Red]0"/>
    <numFmt numFmtId="168" formatCode="0.00;[Red]0.00"/>
  </numFmts>
  <fonts count="72" x14ac:knownFonts="1">
    <font>
      <sz val="11"/>
      <color theme="1" tint="0.34998626667073579"/>
      <name val="Arial"/>
      <family val="2"/>
      <scheme val="minor"/>
    </font>
    <font>
      <sz val="11"/>
      <color theme="1"/>
      <name val="Arial"/>
      <family val="2"/>
      <scheme val="minor"/>
    </font>
    <font>
      <sz val="11"/>
      <color theme="1"/>
      <name val="Arial"/>
      <family val="2"/>
      <scheme val="minor"/>
    </font>
    <font>
      <b/>
      <sz val="26"/>
      <color theme="0"/>
      <name val="Arial"/>
      <family val="2"/>
      <scheme val="major"/>
    </font>
    <font>
      <sz val="14"/>
      <color theme="5" tint="0.79998168889431442"/>
      <name val="Arial"/>
      <family val="2"/>
      <scheme val="major"/>
    </font>
    <font>
      <sz val="11"/>
      <color theme="1" tint="0.34998626667073579"/>
      <name val="Arial"/>
      <family val="2"/>
      <scheme val="minor"/>
    </font>
    <font>
      <b/>
      <sz val="11"/>
      <color theme="0"/>
      <name val="Arial"/>
      <family val="2"/>
      <scheme val="major"/>
    </font>
    <font>
      <b/>
      <u/>
      <sz val="11"/>
      <color theme="5" tint="0.79998168889431442"/>
      <name val="Arial"/>
      <family val="2"/>
      <scheme val="minor"/>
    </font>
    <font>
      <b/>
      <sz val="12"/>
      <color theme="5" tint="0.79976805932798245"/>
      <name val="Arial"/>
      <family val="2"/>
      <scheme val="minor"/>
    </font>
    <font>
      <sz val="10"/>
      <color theme="1"/>
      <name val="Arial"/>
      <family val="2"/>
      <scheme val="minor"/>
    </font>
    <font>
      <b/>
      <sz val="9"/>
      <color theme="1" tint="0.34998626667073579"/>
      <name val="Arial"/>
      <family val="2"/>
      <scheme val="minor"/>
    </font>
    <font>
      <sz val="9"/>
      <color theme="1"/>
      <name val="Arial"/>
      <family val="2"/>
      <scheme val="minor"/>
    </font>
    <font>
      <sz val="7"/>
      <name val="Arial"/>
      <family val="2"/>
      <scheme val="minor"/>
    </font>
    <font>
      <b/>
      <sz val="11"/>
      <color theme="1"/>
      <name val="Arial"/>
      <family val="2"/>
      <scheme val="minor"/>
    </font>
    <font>
      <sz val="11"/>
      <color theme="0"/>
      <name val="Arial"/>
      <family val="2"/>
      <scheme val="minor"/>
    </font>
    <font>
      <sz val="9"/>
      <color theme="1" tint="0.34998626667073579"/>
      <name val="Arial"/>
      <family val="2"/>
      <scheme val="minor"/>
    </font>
    <font>
      <b/>
      <sz val="8.5"/>
      <color theme="1" tint="0.34998626667073579"/>
      <name val="Arial"/>
      <family val="2"/>
      <scheme val="minor"/>
    </font>
    <font>
      <sz val="8.5"/>
      <color theme="1" tint="0.34998626667073579"/>
      <name val="Arial"/>
      <family val="2"/>
      <scheme val="minor"/>
    </font>
    <font>
      <b/>
      <sz val="8.5"/>
      <name val="Arial"/>
      <family val="2"/>
      <scheme val="minor"/>
    </font>
    <font>
      <sz val="8.5"/>
      <name val="Arial"/>
      <family val="2"/>
      <scheme val="minor"/>
    </font>
    <font>
      <b/>
      <sz val="8.5"/>
      <color theme="0"/>
      <name val="Arial"/>
      <family val="2"/>
      <scheme val="minor"/>
    </font>
    <font>
      <b/>
      <sz val="16"/>
      <color theme="6"/>
      <name val="Arial"/>
      <family val="2"/>
      <scheme val="major"/>
    </font>
    <font>
      <b/>
      <sz val="16"/>
      <color theme="1"/>
      <name val="Arial"/>
      <family val="2"/>
      <scheme val="minor"/>
    </font>
    <font>
      <sz val="11"/>
      <name val="Arial"/>
      <family val="2"/>
      <scheme val="minor"/>
    </font>
    <font>
      <sz val="8.5"/>
      <color theme="0"/>
      <name val="Arial"/>
      <family val="2"/>
      <scheme val="minor"/>
    </font>
    <font>
      <sz val="10"/>
      <color theme="0"/>
      <name val="Arial"/>
      <family val="2"/>
      <scheme val="minor"/>
    </font>
    <font>
      <sz val="7"/>
      <color theme="0"/>
      <name val="Arial"/>
      <family val="2"/>
      <scheme val="minor"/>
    </font>
    <font>
      <b/>
      <sz val="8.5"/>
      <color theme="6"/>
      <name val="Arial"/>
      <family val="2"/>
      <scheme val="minor"/>
    </font>
    <font>
      <b/>
      <sz val="9"/>
      <color theme="1"/>
      <name val="Arial"/>
      <family val="2"/>
      <scheme val="minor"/>
    </font>
    <font>
      <b/>
      <sz val="9"/>
      <name val="Arial"/>
      <family val="2"/>
      <scheme val="minor"/>
    </font>
    <font>
      <sz val="8"/>
      <color theme="1" tint="0.34998626667073579"/>
      <name val="Arial"/>
      <family val="2"/>
      <scheme val="minor"/>
    </font>
    <font>
      <b/>
      <sz val="8"/>
      <name val="Arial"/>
      <family val="2"/>
      <scheme val="minor"/>
    </font>
    <font>
      <b/>
      <sz val="8.5"/>
      <color theme="0" tint="-0.14999847407452621"/>
      <name val="Arial"/>
      <family val="2"/>
      <scheme val="minor"/>
    </font>
    <font>
      <sz val="11"/>
      <color rgb="FFFF0000"/>
      <name val="Arial"/>
      <family val="2"/>
      <scheme val="minor"/>
    </font>
    <font>
      <sz val="8"/>
      <color theme="0"/>
      <name val="Arial"/>
      <family val="2"/>
      <scheme val="minor"/>
    </font>
    <font>
      <b/>
      <sz val="11"/>
      <color theme="0"/>
      <name val="Arial"/>
      <family val="2"/>
      <scheme val="minor"/>
    </font>
    <font>
      <b/>
      <sz val="11"/>
      <name val="Arial"/>
      <family val="2"/>
      <scheme val="minor"/>
    </font>
    <font>
      <sz val="11"/>
      <color theme="4"/>
      <name val="Arial"/>
      <family val="2"/>
      <scheme val="minor"/>
    </font>
    <font>
      <i/>
      <sz val="11"/>
      <name val="Arial"/>
      <family val="2"/>
      <scheme val="minor"/>
    </font>
    <font>
      <sz val="10"/>
      <color theme="1" tint="0.34998626667073579"/>
      <name val="Arial"/>
      <family val="2"/>
      <scheme val="minor"/>
    </font>
    <font>
      <b/>
      <sz val="10"/>
      <name val="Arial"/>
      <family val="2"/>
      <scheme val="minor"/>
    </font>
    <font>
      <sz val="10"/>
      <color theme="0" tint="-4.9989318521683403E-2"/>
      <name val="Arial"/>
      <family val="2"/>
      <scheme val="minor"/>
    </font>
    <font>
      <b/>
      <sz val="16"/>
      <color theme="1"/>
      <name val="Calibri"/>
      <family val="2"/>
    </font>
    <font>
      <b/>
      <sz val="13.6"/>
      <color theme="1"/>
      <name val="Arial"/>
      <family val="2"/>
    </font>
    <font>
      <i/>
      <sz val="11"/>
      <color theme="1" tint="0.34998626667073579"/>
      <name val="Arial"/>
      <family val="2"/>
      <scheme val="minor"/>
    </font>
    <font>
      <i/>
      <sz val="11"/>
      <color theme="1"/>
      <name val="Arial"/>
      <family val="2"/>
      <scheme val="minor"/>
    </font>
    <font>
      <sz val="10"/>
      <name val="Arial"/>
      <family val="2"/>
      <scheme val="minor"/>
    </font>
    <font>
      <u/>
      <sz val="11"/>
      <name val="Arial"/>
      <family val="2"/>
      <scheme val="minor"/>
    </font>
    <font>
      <sz val="8"/>
      <name val="Arial"/>
      <family val="2"/>
      <scheme val="minor"/>
    </font>
    <font>
      <b/>
      <sz val="8"/>
      <color rgb="FFFF0000"/>
      <name val="Arial"/>
      <family val="2"/>
      <scheme val="minor"/>
    </font>
    <font>
      <sz val="11"/>
      <color rgb="FF0000CC"/>
      <name val="Arial"/>
      <family val="2"/>
      <scheme val="minor"/>
    </font>
    <font>
      <b/>
      <sz val="9"/>
      <color rgb="FF0000CC"/>
      <name val="Arial"/>
      <family val="2"/>
      <scheme val="minor"/>
    </font>
    <font>
      <sz val="9"/>
      <color rgb="FFFF0000"/>
      <name val="Arial"/>
      <family val="2"/>
      <scheme val="minor"/>
    </font>
    <font>
      <b/>
      <sz val="11"/>
      <color theme="1" tint="0.34998626667073579"/>
      <name val="Arial"/>
      <family val="2"/>
      <scheme val="minor"/>
    </font>
    <font>
      <b/>
      <sz val="16"/>
      <color rgb="FFFF0000"/>
      <name val="Arial"/>
      <family val="2"/>
      <scheme val="minor"/>
    </font>
    <font>
      <b/>
      <sz val="10"/>
      <color theme="1"/>
      <name val="Calibri"/>
      <family val="2"/>
    </font>
    <font>
      <sz val="11"/>
      <color theme="1"/>
      <name val="Calibri"/>
      <family val="2"/>
    </font>
    <font>
      <b/>
      <sz val="11"/>
      <color theme="1"/>
      <name val="Calibri"/>
      <family val="2"/>
    </font>
    <font>
      <b/>
      <sz val="9"/>
      <color theme="1"/>
      <name val="Calibri"/>
      <family val="2"/>
    </font>
    <font>
      <sz val="9"/>
      <color theme="1"/>
      <name val="Calibri"/>
      <family val="2"/>
    </font>
    <font>
      <b/>
      <sz val="9"/>
      <name val="Calibri"/>
      <family val="2"/>
    </font>
    <font>
      <sz val="9"/>
      <name val="Calibri"/>
      <family val="2"/>
    </font>
    <font>
      <sz val="10"/>
      <color theme="1"/>
      <name val="Calibri"/>
      <family val="2"/>
    </font>
    <font>
      <sz val="10"/>
      <name val="Calibri"/>
      <family val="2"/>
    </font>
    <font>
      <sz val="8"/>
      <name val="Calibri"/>
      <family val="2"/>
    </font>
    <font>
      <sz val="8"/>
      <color theme="1"/>
      <name val="Calibri"/>
      <family val="2"/>
    </font>
    <font>
      <b/>
      <sz val="8"/>
      <color theme="1"/>
      <name val="Arial"/>
      <family val="2"/>
      <scheme val="minor"/>
    </font>
    <font>
      <sz val="9"/>
      <color theme="0"/>
      <name val="Calibri"/>
      <family val="2"/>
    </font>
    <font>
      <b/>
      <u/>
      <sz val="16"/>
      <name val="Arial"/>
      <family val="2"/>
      <scheme val="minor"/>
    </font>
    <font>
      <sz val="14"/>
      <color theme="1"/>
      <name val="Arial"/>
      <family val="2"/>
      <scheme val="minor"/>
    </font>
    <font>
      <sz val="14"/>
      <color theme="1"/>
      <name val="Arial"/>
      <family val="2"/>
    </font>
    <font>
      <sz val="14"/>
      <name val="Arial"/>
      <family val="2"/>
      <scheme val="minor"/>
    </font>
  </fonts>
  <fills count="14">
    <fill>
      <patternFill patternType="none"/>
    </fill>
    <fill>
      <patternFill patternType="gray125"/>
    </fill>
    <fill>
      <patternFill patternType="solid">
        <fgColor theme="1" tint="0.24994659260841701"/>
        <bgColor indexed="64"/>
      </patternFill>
    </fill>
    <fill>
      <patternFill patternType="solid">
        <fgColor theme="0" tint="-0.14999847407452621"/>
        <bgColor indexed="64"/>
      </patternFill>
    </fill>
    <fill>
      <patternFill patternType="solid">
        <fgColor theme="1" tint="0.34998626667073579"/>
        <bgColor indexed="64"/>
      </patternFill>
    </fill>
    <fill>
      <patternFill patternType="solid">
        <fgColor theme="2"/>
        <bgColor indexed="64"/>
      </patternFill>
    </fill>
    <fill>
      <patternFill patternType="solid">
        <fgColor theme="6" tint="0.79998168889431442"/>
        <bgColor indexed="64"/>
      </patternFill>
    </fill>
    <fill>
      <patternFill patternType="solid">
        <fgColor theme="6"/>
        <bgColor indexed="64"/>
      </patternFill>
    </fill>
    <fill>
      <patternFill patternType="solid">
        <fgColor theme="2" tint="-0.499984740745262"/>
        <bgColor indexed="64"/>
      </patternFill>
    </fill>
    <fill>
      <patternFill patternType="solid">
        <fgColor theme="0"/>
        <bgColor indexed="64"/>
      </patternFill>
    </fill>
    <fill>
      <patternFill patternType="solid">
        <fgColor theme="3" tint="0.79998168889431442"/>
        <bgColor indexed="64"/>
      </patternFill>
    </fill>
    <fill>
      <patternFill patternType="solid">
        <fgColor theme="0" tint="-0.249977111117893"/>
        <bgColor indexed="64"/>
      </patternFill>
    </fill>
    <fill>
      <patternFill patternType="solid">
        <fgColor indexed="42"/>
        <bgColor indexed="64"/>
      </patternFill>
    </fill>
    <fill>
      <patternFill patternType="solid">
        <fgColor rgb="FF92D050"/>
        <bgColor indexed="64"/>
      </patternFill>
    </fill>
  </fills>
  <borders count="75">
    <border>
      <left/>
      <right/>
      <top/>
      <bottom/>
      <diagonal/>
    </border>
    <border>
      <left style="thin">
        <color theme="0"/>
      </left>
      <right style="thin">
        <color theme="0"/>
      </right>
      <top style="thin">
        <color theme="0"/>
      </top>
      <bottom style="thin">
        <color theme="0"/>
      </bottom>
      <diagonal/>
    </border>
    <border>
      <left/>
      <right style="thin">
        <color theme="0"/>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medium">
        <color theme="0"/>
      </right>
      <top style="thin">
        <color indexed="64"/>
      </top>
      <bottom style="thin">
        <color indexed="64"/>
      </bottom>
      <diagonal/>
    </border>
    <border>
      <left style="medium">
        <color theme="0"/>
      </left>
      <right style="medium">
        <color theme="0"/>
      </right>
      <top style="thin">
        <color indexed="64"/>
      </top>
      <bottom style="thin">
        <color indexed="64"/>
      </bottom>
      <diagonal/>
    </border>
    <border>
      <left style="medium">
        <color theme="0"/>
      </left>
      <right style="medium">
        <color theme="0"/>
      </right>
      <top/>
      <bottom style="thin">
        <color indexed="64"/>
      </bottom>
      <diagonal/>
    </border>
    <border>
      <left style="medium">
        <color theme="0"/>
      </left>
      <right style="medium">
        <color indexed="64"/>
      </right>
      <top/>
      <bottom style="thin">
        <color indexed="64"/>
      </bottom>
      <diagonal/>
    </border>
    <border>
      <left style="medium">
        <color indexed="64"/>
      </left>
      <right style="medium">
        <color theme="0"/>
      </right>
      <top style="medium">
        <color theme="0"/>
      </top>
      <bottom style="thin">
        <color indexed="64"/>
      </bottom>
      <diagonal/>
    </border>
    <border>
      <left style="medium">
        <color theme="0"/>
      </left>
      <right style="medium">
        <color theme="0"/>
      </right>
      <top style="medium">
        <color theme="0"/>
      </top>
      <bottom/>
      <diagonal/>
    </border>
    <border>
      <left style="medium">
        <color theme="0"/>
      </left>
      <right style="medium">
        <color indexed="64"/>
      </right>
      <top style="medium">
        <color theme="0"/>
      </top>
      <bottom/>
      <diagonal/>
    </border>
    <border>
      <left style="thin">
        <color indexed="64"/>
      </left>
      <right style="medium">
        <color indexed="64"/>
      </right>
      <top style="thin">
        <color indexed="64"/>
      </top>
      <bottom style="thin">
        <color indexed="64"/>
      </bottom>
      <diagonal/>
    </border>
    <border>
      <left style="medium">
        <color theme="0"/>
      </left>
      <right/>
      <top/>
      <bottom style="thin">
        <color indexed="64"/>
      </bottom>
      <diagonal/>
    </border>
    <border>
      <left/>
      <right style="medium">
        <color theme="0"/>
      </right>
      <top style="medium">
        <color theme="0"/>
      </top>
      <bottom/>
      <diagonal/>
    </border>
    <border>
      <left/>
      <right style="thin">
        <color indexed="64"/>
      </right>
      <top style="medium">
        <color indexed="64"/>
      </top>
      <bottom/>
      <diagonal/>
    </border>
    <border>
      <left/>
      <right style="thin">
        <color indexed="64"/>
      </right>
      <top/>
      <bottom style="medium">
        <color theme="0"/>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medium">
        <color indexed="64"/>
      </right>
      <top style="thin">
        <color indexed="64"/>
      </top>
      <bottom/>
      <diagonal/>
    </border>
    <border>
      <left/>
      <right style="medium">
        <color indexed="64"/>
      </right>
      <top/>
      <bottom/>
      <diagonal/>
    </border>
    <border>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medium">
        <color theme="0"/>
      </top>
      <bottom style="thin">
        <color indexed="64"/>
      </bottom>
      <diagonal/>
    </border>
    <border>
      <left/>
      <right/>
      <top style="medium">
        <color indexed="64"/>
      </top>
      <bottom/>
      <diagonal/>
    </border>
    <border>
      <left/>
      <right style="medium">
        <color theme="0"/>
      </right>
      <top style="medium">
        <color theme="0"/>
      </top>
      <bottom style="thin">
        <color indexed="64"/>
      </bottom>
      <diagonal/>
    </border>
    <border>
      <left/>
      <right style="medium">
        <color theme="0"/>
      </right>
      <top/>
      <bottom style="thin">
        <color indexed="64"/>
      </bottom>
      <diagonal/>
    </border>
    <border>
      <left/>
      <right style="medium">
        <color theme="0"/>
      </right>
      <top style="thin">
        <color indexed="64"/>
      </top>
      <bottom style="thin">
        <color indexed="64"/>
      </bottom>
      <diagonal/>
    </border>
    <border>
      <left style="thin">
        <color auto="1"/>
      </left>
      <right style="thin">
        <color indexed="64"/>
      </right>
      <top style="thin">
        <color indexed="64"/>
      </top>
      <bottom style="medium">
        <color theme="0"/>
      </bottom>
      <diagonal/>
    </border>
    <border>
      <left/>
      <right style="medium">
        <color indexed="64"/>
      </right>
      <top style="medium">
        <color theme="0"/>
      </top>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top style="medium">
        <color indexed="64"/>
      </top>
      <bottom/>
      <diagonal/>
    </border>
    <border>
      <left style="medium">
        <color indexed="64"/>
      </left>
      <right/>
      <top/>
      <bottom style="medium">
        <color theme="0"/>
      </bottom>
      <diagonal/>
    </border>
    <border>
      <left/>
      <right/>
      <top/>
      <bottom style="medium">
        <color theme="0"/>
      </bottom>
      <diagonal/>
    </border>
    <border>
      <left/>
      <right style="thin">
        <color indexed="64"/>
      </right>
      <top style="medium">
        <color indexed="64"/>
      </top>
      <bottom style="thin">
        <color indexed="64"/>
      </bottom>
      <diagonal/>
    </border>
    <border>
      <left/>
      <right style="thin">
        <color indexed="64"/>
      </right>
      <top style="thin">
        <color indexed="64"/>
      </top>
      <bottom style="medium">
        <color theme="0"/>
      </bottom>
      <diagonal/>
    </border>
    <border>
      <left/>
      <right style="medium">
        <color theme="0"/>
      </right>
      <top/>
      <bottom/>
      <diagonal/>
    </border>
    <border>
      <left style="medium">
        <color theme="0"/>
      </left>
      <right/>
      <top style="medium">
        <color theme="0"/>
      </top>
      <bottom/>
      <diagonal/>
    </border>
    <border>
      <left style="thin">
        <color auto="1"/>
      </left>
      <right style="medium">
        <color auto="1"/>
      </right>
      <top style="medium">
        <color auto="1"/>
      </top>
      <bottom style="thin">
        <color auto="1"/>
      </bottom>
      <diagonal/>
    </border>
    <border>
      <left style="thin">
        <color auto="1"/>
      </left>
      <right/>
      <top style="thin">
        <color indexed="64"/>
      </top>
      <bottom style="medium">
        <color theme="0"/>
      </bottom>
      <diagonal/>
    </border>
    <border>
      <left style="thin">
        <color indexed="64"/>
      </left>
      <right/>
      <top style="medium">
        <color indexed="64"/>
      </top>
      <bottom style="thin">
        <color indexed="64"/>
      </bottom>
      <diagonal/>
    </border>
    <border>
      <left/>
      <right/>
      <top style="medium">
        <color theme="0"/>
      </top>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medium">
        <color theme="0"/>
      </left>
      <right style="medium">
        <color theme="0"/>
      </right>
      <top style="medium">
        <color theme="0"/>
      </top>
      <bottom style="medium">
        <color theme="0"/>
      </bottom>
      <diagonal/>
    </border>
    <border>
      <left/>
      <right/>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medium">
        <color indexed="64"/>
      </left>
      <right style="thin">
        <color indexed="64"/>
      </right>
      <top/>
      <bottom style="medium">
        <color indexed="64"/>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medium">
        <color indexed="64"/>
      </left>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bottom style="medium">
        <color indexed="64"/>
      </bottom>
      <diagonal/>
    </border>
    <border>
      <left style="thin">
        <color indexed="64"/>
      </left>
      <right/>
      <top style="thin">
        <color indexed="64"/>
      </top>
      <bottom/>
      <diagonal/>
    </border>
    <border>
      <left style="medium">
        <color indexed="64"/>
      </left>
      <right/>
      <top style="medium">
        <color indexed="64"/>
      </top>
      <bottom style="medium">
        <color indexed="64"/>
      </bottom>
      <diagonal/>
    </border>
    <border>
      <left style="medium">
        <color auto="1"/>
      </left>
      <right/>
      <top/>
      <bottom/>
      <diagonal/>
    </border>
  </borders>
  <cellStyleXfs count="14">
    <xf numFmtId="0" fontId="0" fillId="0" borderId="0"/>
    <xf numFmtId="0" fontId="3" fillId="2" borderId="1" applyNumberFormat="0" applyProtection="0">
      <alignment horizontal="left" vertical="center" indent="1"/>
    </xf>
    <xf numFmtId="0" fontId="6" fillId="2" borderId="0" applyNumberFormat="0" applyBorder="0" applyProtection="0">
      <alignment horizontal="center" vertical="center"/>
    </xf>
    <xf numFmtId="0" fontId="6" fillId="2" borderId="2" applyProtection="0">
      <alignment horizontal="center"/>
    </xf>
    <xf numFmtId="18" fontId="4" fillId="2" borderId="2" applyAlignment="0" applyProtection="0"/>
    <xf numFmtId="164" fontId="5" fillId="0" borderId="0">
      <alignment horizontal="center" vertical="center"/>
    </xf>
    <xf numFmtId="165" fontId="5" fillId="0" borderId="0">
      <alignment horizontal="center" vertical="center" wrapText="1"/>
    </xf>
    <xf numFmtId="0" fontId="8" fillId="2" borderId="2" applyNumberFormat="0" applyProtection="0">
      <alignment horizontal="right" vertical="center" indent="1"/>
    </xf>
    <xf numFmtId="0" fontId="7" fillId="0" borderId="0" applyNumberFormat="0" applyFill="0" applyBorder="0" applyAlignment="0" applyProtection="0"/>
    <xf numFmtId="9" fontId="5" fillId="0" borderId="0" applyFont="0" applyFill="0" applyBorder="0" applyAlignment="0" applyProtection="0"/>
    <xf numFmtId="0" fontId="2" fillId="0" borderId="0"/>
    <xf numFmtId="43" fontId="2" fillId="0" borderId="0" applyFont="0" applyFill="0" applyBorder="0" applyAlignment="0" applyProtection="0"/>
    <xf numFmtId="0" fontId="1" fillId="0" borderId="0"/>
    <xf numFmtId="43" fontId="1" fillId="0" borderId="0" applyFont="0" applyFill="0" applyBorder="0" applyAlignment="0" applyProtection="0"/>
  </cellStyleXfs>
  <cellXfs count="404">
    <xf numFmtId="0" fontId="0" fillId="0" borderId="0" xfId="0"/>
    <xf numFmtId="0" fontId="11" fillId="0" borderId="0" xfId="0" applyFont="1" applyFill="1"/>
    <xf numFmtId="0" fontId="11" fillId="0" borderId="0" xfId="0" applyFont="1" applyFill="1" applyAlignment="1">
      <alignment horizontal="right"/>
    </xf>
    <xf numFmtId="0" fontId="28" fillId="0" borderId="0" xfId="0" applyFont="1" applyFill="1" applyAlignment="1">
      <alignment horizontal="right"/>
    </xf>
    <xf numFmtId="0" fontId="15" fillId="0" borderId="0" xfId="0" applyFont="1" applyAlignment="1">
      <alignment horizontal="center"/>
    </xf>
    <xf numFmtId="0" fontId="28" fillId="6" borderId="3" xfId="0" applyFont="1" applyFill="1" applyBorder="1" applyAlignment="1">
      <alignment horizontal="right"/>
    </xf>
    <xf numFmtId="0" fontId="28" fillId="0" borderId="0" xfId="0" applyFont="1" applyFill="1" applyBorder="1" applyAlignment="1">
      <alignment horizontal="right"/>
    </xf>
    <xf numFmtId="0" fontId="0" fillId="0" borderId="0" xfId="0" applyFill="1"/>
    <xf numFmtId="168" fontId="15" fillId="0" borderId="0" xfId="0" applyNumberFormat="1" applyFont="1" applyAlignment="1">
      <alignment horizontal="center"/>
    </xf>
    <xf numFmtId="0" fontId="10" fillId="7" borderId="3" xfId="0" applyFont="1" applyFill="1" applyBorder="1" applyAlignment="1">
      <alignment horizontal="center" wrapText="1"/>
    </xf>
    <xf numFmtId="0" fontId="10" fillId="7" borderId="3" xfId="0" applyFont="1" applyFill="1" applyBorder="1" applyAlignment="1">
      <alignment horizontal="center" vertical="center" wrapText="1"/>
    </xf>
    <xf numFmtId="0" fontId="0" fillId="4" borderId="27" xfId="0" applyFill="1" applyBorder="1" applyAlignment="1" applyProtection="1">
      <alignment horizontal="left" vertical="center"/>
    </xf>
    <xf numFmtId="0" fontId="0" fillId="4" borderId="28" xfId="0" applyFill="1" applyBorder="1" applyAlignment="1" applyProtection="1">
      <alignment horizontal="left" vertical="center"/>
    </xf>
    <xf numFmtId="0" fontId="0" fillId="0" borderId="0" xfId="0" applyBorder="1" applyAlignment="1" applyProtection="1">
      <alignment horizontal="left" vertical="center"/>
      <protection locked="0"/>
    </xf>
    <xf numFmtId="0" fontId="14" fillId="0" borderId="0" xfId="0" applyFont="1" applyBorder="1" applyAlignment="1" applyProtection="1">
      <alignment horizontal="left" vertical="center"/>
      <protection locked="0"/>
    </xf>
    <xf numFmtId="0" fontId="24" fillId="0" borderId="0" xfId="0" applyFont="1" applyBorder="1" applyAlignment="1" applyProtection="1">
      <alignment horizontal="left" vertical="center"/>
      <protection locked="0"/>
    </xf>
    <xf numFmtId="0" fontId="18" fillId="0" borderId="0" xfId="0" applyFont="1" applyBorder="1" applyAlignment="1" applyProtection="1">
      <alignment horizontal="right"/>
      <protection locked="0"/>
    </xf>
    <xf numFmtId="0" fontId="9" fillId="0" borderId="0" xfId="0" applyFont="1" applyProtection="1">
      <protection locked="0"/>
    </xf>
    <xf numFmtId="0" fontId="25" fillId="0" borderId="0" xfId="0" applyFont="1" applyBorder="1" applyProtection="1">
      <protection locked="0"/>
    </xf>
    <xf numFmtId="0" fontId="24" fillId="0" borderId="0" xfId="0" applyFont="1" applyBorder="1" applyProtection="1">
      <protection locked="0"/>
    </xf>
    <xf numFmtId="0" fontId="9" fillId="0" borderId="0" xfId="0" applyFont="1" applyBorder="1" applyProtection="1">
      <protection locked="0"/>
    </xf>
    <xf numFmtId="0" fontId="0" fillId="0" borderId="0" xfId="0" applyFill="1" applyAlignment="1" applyProtection="1">
      <alignment horizontal="left" vertical="center"/>
      <protection locked="0"/>
    </xf>
    <xf numFmtId="0" fontId="0" fillId="0" borderId="0" xfId="0" applyFill="1" applyBorder="1" applyAlignment="1" applyProtection="1">
      <alignment horizontal="left" vertical="center"/>
      <protection locked="0"/>
    </xf>
    <xf numFmtId="0" fontId="14" fillId="0" borderId="0" xfId="0" applyFont="1" applyFill="1" applyBorder="1" applyAlignment="1" applyProtection="1">
      <alignment horizontal="left" vertical="center"/>
      <protection locked="0"/>
    </xf>
    <xf numFmtId="0" fontId="12" fillId="0" borderId="0" xfId="0" applyFont="1" applyAlignment="1" applyProtection="1">
      <alignment horizontal="left" vertical="center"/>
      <protection locked="0"/>
    </xf>
    <xf numFmtId="0" fontId="12" fillId="0" borderId="0" xfId="0" applyFont="1" applyBorder="1" applyAlignment="1" applyProtection="1">
      <alignment horizontal="left" vertical="center"/>
      <protection locked="0"/>
    </xf>
    <xf numFmtId="0" fontId="26" fillId="0" borderId="0" xfId="0" applyFont="1" applyBorder="1" applyAlignment="1" applyProtection="1">
      <alignment horizontal="left" vertical="center"/>
      <protection locked="0"/>
    </xf>
    <xf numFmtId="167" fontId="18" fillId="5" borderId="8" xfId="0" applyNumberFormat="1" applyFont="1" applyFill="1" applyBorder="1" applyAlignment="1" applyProtection="1">
      <alignment horizontal="center" vertical="center" wrapText="1"/>
      <protection locked="0"/>
    </xf>
    <xf numFmtId="167" fontId="18" fillId="5" borderId="3" xfId="0" applyNumberFormat="1" applyFont="1" applyFill="1" applyBorder="1" applyAlignment="1" applyProtection="1">
      <alignment horizontal="center" vertical="center" wrapText="1"/>
      <protection locked="0"/>
    </xf>
    <xf numFmtId="167" fontId="18" fillId="5" borderId="3" xfId="6" applyNumberFormat="1" applyFont="1" applyFill="1" applyBorder="1" applyAlignment="1" applyProtection="1">
      <alignment horizontal="center" vertical="center" wrapText="1"/>
      <protection locked="0"/>
    </xf>
    <xf numFmtId="167" fontId="18" fillId="5" borderId="7" xfId="6" applyNumberFormat="1" applyFont="1" applyFill="1" applyBorder="1" applyAlignment="1" applyProtection="1">
      <alignment horizontal="center" vertical="center" wrapText="1"/>
      <protection locked="0"/>
    </xf>
    <xf numFmtId="167" fontId="18" fillId="5" borderId="6" xfId="6" applyNumberFormat="1" applyFont="1" applyFill="1" applyBorder="1" applyAlignment="1" applyProtection="1">
      <alignment horizontal="center" vertical="center" wrapText="1"/>
      <protection locked="0"/>
    </xf>
    <xf numFmtId="0" fontId="0" fillId="0" borderId="0" xfId="0" applyAlignment="1" applyProtection="1">
      <alignment horizontal="center" vertical="center"/>
      <protection locked="0"/>
    </xf>
    <xf numFmtId="0" fontId="0" fillId="0" borderId="7" xfId="0" applyBorder="1" applyAlignment="1" applyProtection="1">
      <alignment horizontal="left" vertical="center"/>
      <protection locked="0"/>
    </xf>
    <xf numFmtId="0" fontId="0" fillId="0" borderId="0" xfId="0" applyBorder="1" applyAlignment="1"/>
    <xf numFmtId="0" fontId="28" fillId="7" borderId="30" xfId="0" applyFont="1" applyFill="1" applyBorder="1" applyAlignment="1">
      <alignment horizontal="center" vertical="center" wrapText="1"/>
    </xf>
    <xf numFmtId="0" fontId="34" fillId="0" borderId="0" xfId="0" applyFont="1" applyBorder="1" applyAlignment="1" applyProtection="1">
      <alignment horizontal="left" vertical="center"/>
      <protection locked="0"/>
    </xf>
    <xf numFmtId="0" fontId="30" fillId="0" borderId="0" xfId="0" applyFont="1" applyAlignment="1" applyProtection="1">
      <alignment horizontal="left" vertical="center"/>
      <protection locked="0"/>
    </xf>
    <xf numFmtId="0" fontId="14" fillId="0" borderId="0" xfId="0" applyFont="1" applyAlignment="1" applyProtection="1">
      <alignment horizontal="left" vertical="center"/>
      <protection locked="0"/>
    </xf>
    <xf numFmtId="0" fontId="34" fillId="0" borderId="0" xfId="0" applyFont="1" applyAlignment="1" applyProtection="1">
      <alignment horizontal="left" vertical="center"/>
      <protection locked="0"/>
    </xf>
    <xf numFmtId="165" fontId="36" fillId="3" borderId="36" xfId="6" applyFont="1" applyFill="1" applyBorder="1" applyProtection="1">
      <alignment horizontal="center" vertical="center" wrapText="1"/>
    </xf>
    <xf numFmtId="165" fontId="36" fillId="3" borderId="13" xfId="6" applyFont="1" applyFill="1" applyBorder="1" applyProtection="1">
      <alignment horizontal="center" vertical="center" wrapText="1"/>
    </xf>
    <xf numFmtId="0" fontId="33" fillId="0" borderId="0" xfId="0" applyFont="1" applyBorder="1" applyAlignment="1" applyProtection="1">
      <alignment horizontal="left" vertical="center"/>
      <protection locked="0"/>
    </xf>
    <xf numFmtId="0" fontId="36" fillId="0" borderId="0" xfId="0" applyFont="1" applyBorder="1" applyAlignment="1" applyProtection="1">
      <alignment horizontal="right" vertical="center"/>
      <protection locked="0"/>
    </xf>
    <xf numFmtId="166" fontId="14" fillId="0" borderId="0" xfId="0" applyNumberFormat="1" applyFont="1" applyFill="1" applyBorder="1" applyAlignment="1" applyProtection="1">
      <alignment horizontal="left" wrapText="1"/>
      <protection locked="0"/>
    </xf>
    <xf numFmtId="0" fontId="14" fillId="0" borderId="0" xfId="0" applyFont="1" applyFill="1" applyBorder="1" applyAlignment="1" applyProtection="1">
      <alignment horizontal="left" wrapText="1"/>
      <protection locked="0"/>
    </xf>
    <xf numFmtId="0" fontId="37" fillId="0" borderId="0" xfId="0" applyFont="1" applyBorder="1" applyAlignment="1" applyProtection="1">
      <alignment horizontal="left" vertical="center"/>
      <protection locked="0"/>
    </xf>
    <xf numFmtId="0" fontId="38" fillId="0" borderId="0" xfId="0" applyFont="1"/>
    <xf numFmtId="0" fontId="20" fillId="4" borderId="38" xfId="0" applyFont="1" applyFill="1" applyBorder="1" applyAlignment="1" applyProtection="1">
      <alignment horizontal="left" vertical="center"/>
    </xf>
    <xf numFmtId="0" fontId="0" fillId="4" borderId="39" xfId="0" applyFill="1" applyBorder="1" applyAlignment="1" applyProtection="1">
      <alignment horizontal="left" vertical="center"/>
    </xf>
    <xf numFmtId="0" fontId="32" fillId="0" borderId="40" xfId="0" quotePrefix="1" applyFont="1" applyFill="1" applyBorder="1" applyAlignment="1" applyProtection="1">
      <alignment horizontal="center" vertical="center"/>
      <protection locked="0"/>
    </xf>
    <xf numFmtId="0" fontId="16" fillId="0" borderId="41" xfId="0" quotePrefix="1" applyFont="1" applyFill="1" applyBorder="1" applyAlignment="1" applyProtection="1">
      <alignment horizontal="center" vertical="center"/>
      <protection locked="0"/>
    </xf>
    <xf numFmtId="0" fontId="35" fillId="4" borderId="47" xfId="0" applyFont="1" applyFill="1" applyBorder="1" applyAlignment="1" applyProtection="1">
      <alignment horizontal="center" vertical="center"/>
    </xf>
    <xf numFmtId="167" fontId="18" fillId="5" borderId="6" xfId="0" applyNumberFormat="1" applyFont="1" applyFill="1" applyBorder="1" applyAlignment="1" applyProtection="1">
      <alignment horizontal="center" vertical="center" wrapText="1"/>
      <protection locked="0"/>
    </xf>
    <xf numFmtId="167" fontId="18" fillId="5" borderId="8" xfId="6" applyNumberFormat="1" applyFont="1" applyFill="1" applyBorder="1" applyAlignment="1" applyProtection="1">
      <alignment horizontal="center" vertical="center" wrapText="1"/>
      <protection locked="0"/>
    </xf>
    <xf numFmtId="165" fontId="40" fillId="3" borderId="36" xfId="6" applyFont="1" applyFill="1" applyBorder="1" applyProtection="1">
      <alignment horizontal="center" vertical="center" wrapText="1"/>
    </xf>
    <xf numFmtId="0" fontId="41" fillId="8" borderId="28" xfId="0" applyFont="1" applyFill="1" applyBorder="1" applyAlignment="1" applyProtection="1">
      <alignment wrapText="1"/>
    </xf>
    <xf numFmtId="0" fontId="41" fillId="8" borderId="0" xfId="0" applyFont="1" applyFill="1" applyBorder="1" applyAlignment="1" applyProtection="1">
      <alignment wrapText="1"/>
    </xf>
    <xf numFmtId="0" fontId="41" fillId="8" borderId="22" xfId="0" applyFont="1" applyFill="1" applyBorder="1" applyAlignment="1" applyProtection="1">
      <alignment horizontal="center" vertical="center" wrapText="1"/>
    </xf>
    <xf numFmtId="0" fontId="41" fillId="8" borderId="23" xfId="0" applyFont="1" applyFill="1" applyBorder="1" applyAlignment="1" applyProtection="1">
      <alignment horizontal="center" vertical="center" wrapText="1"/>
    </xf>
    <xf numFmtId="164" fontId="27" fillId="8" borderId="11" xfId="0" applyNumberFormat="1" applyFont="1" applyFill="1" applyBorder="1" applyAlignment="1" applyProtection="1">
      <alignment horizontal="center" vertical="center"/>
      <protection locked="0"/>
    </xf>
    <xf numFmtId="164" fontId="27" fillId="8" borderId="37" xfId="0" quotePrefix="1" applyNumberFormat="1" applyFont="1" applyFill="1" applyBorder="1" applyAlignment="1" applyProtection="1">
      <alignment horizontal="center" vertical="center"/>
      <protection locked="0"/>
    </xf>
    <xf numFmtId="0" fontId="23" fillId="0" borderId="0" xfId="0" applyFont="1" applyFill="1" applyBorder="1" applyAlignment="1" applyProtection="1">
      <alignment horizontal="center" vertical="center" wrapText="1"/>
      <protection locked="0"/>
    </xf>
    <xf numFmtId="0" fontId="0" fillId="4" borderId="35" xfId="6" applyNumberFormat="1" applyFont="1" applyFill="1" applyBorder="1" applyAlignment="1" applyProtection="1">
      <alignment horizontal="center" vertical="center" wrapText="1"/>
    </xf>
    <xf numFmtId="0" fontId="13" fillId="0" borderId="0" xfId="0" applyFont="1" applyFill="1" applyBorder="1" applyAlignment="1" applyProtection="1">
      <alignment horizontal="center" vertical="center"/>
      <protection locked="0"/>
    </xf>
    <xf numFmtId="0" fontId="23" fillId="0" borderId="0" xfId="0" applyFont="1" applyAlignment="1" applyProtection="1">
      <alignment horizontal="left" vertical="center"/>
      <protection locked="0"/>
    </xf>
    <xf numFmtId="0" fontId="45" fillId="0" borderId="0" xfId="0" applyFont="1"/>
    <xf numFmtId="0" fontId="41" fillId="8" borderId="11" xfId="0" applyFont="1" applyFill="1" applyBorder="1" applyAlignment="1" applyProtection="1">
      <alignment horizontal="center" wrapText="1"/>
    </xf>
    <xf numFmtId="0" fontId="23" fillId="0" borderId="0" xfId="0" applyFont="1" applyBorder="1" applyAlignment="1" applyProtection="1">
      <alignment vertical="center"/>
      <protection locked="0"/>
    </xf>
    <xf numFmtId="0" fontId="23" fillId="0" borderId="0" xfId="0" applyFont="1" applyBorder="1" applyAlignment="1" applyProtection="1">
      <alignment horizontal="center" vertical="center"/>
      <protection locked="0"/>
    </xf>
    <xf numFmtId="0" fontId="23" fillId="0" borderId="0" xfId="0" applyFont="1" applyBorder="1" applyAlignment="1" applyProtection="1">
      <alignment horizontal="left" vertical="center"/>
      <protection locked="0"/>
    </xf>
    <xf numFmtId="0" fontId="23" fillId="0" borderId="0" xfId="0" applyFont="1" applyBorder="1" applyAlignment="1">
      <alignment horizontal="center"/>
    </xf>
    <xf numFmtId="0" fontId="23" fillId="0" borderId="0" xfId="0" applyFont="1" applyBorder="1" applyAlignment="1" applyProtection="1">
      <alignment horizontal="center" vertical="top" wrapText="1"/>
      <protection locked="0"/>
    </xf>
    <xf numFmtId="0" fontId="0" fillId="0" borderId="0" xfId="0" applyAlignment="1" applyProtection="1">
      <alignment horizontal="left" vertical="center"/>
      <protection locked="0"/>
    </xf>
    <xf numFmtId="0" fontId="28" fillId="0" borderId="29" xfId="0" applyFont="1" applyFill="1" applyBorder="1" applyAlignment="1">
      <alignment horizontal="right"/>
    </xf>
    <xf numFmtId="0" fontId="50" fillId="0" borderId="0" xfId="0" applyFont="1"/>
    <xf numFmtId="168" fontId="51" fillId="0" borderId="30" xfId="0" applyNumberFormat="1" applyFont="1" applyBorder="1" applyAlignment="1">
      <alignment horizontal="center"/>
    </xf>
    <xf numFmtId="164" fontId="14" fillId="0" borderId="0" xfId="0" applyNumberFormat="1" applyFont="1" applyBorder="1" applyAlignment="1" applyProtection="1">
      <alignment horizontal="left" vertical="center"/>
      <protection locked="0"/>
    </xf>
    <xf numFmtId="164" fontId="25" fillId="0" borderId="0" xfId="0" applyNumberFormat="1" applyFont="1" applyBorder="1" applyProtection="1">
      <protection locked="0"/>
    </xf>
    <xf numFmtId="0" fontId="14" fillId="0" borderId="0" xfId="0" quotePrefix="1" applyFont="1" applyBorder="1" applyAlignment="1" applyProtection="1">
      <alignment horizontal="left" vertical="center"/>
      <protection locked="0"/>
    </xf>
    <xf numFmtId="2" fontId="15" fillId="0" borderId="0" xfId="0" applyNumberFormat="1" applyFont="1" applyAlignment="1">
      <alignment horizontal="center"/>
    </xf>
    <xf numFmtId="0" fontId="28" fillId="10" borderId="0" xfId="0" applyFont="1" applyFill="1" applyAlignment="1">
      <alignment horizontal="center"/>
    </xf>
    <xf numFmtId="0" fontId="11" fillId="9" borderId="3" xfId="0" applyFont="1" applyFill="1" applyBorder="1" applyAlignment="1">
      <alignment horizontal="right"/>
    </xf>
    <xf numFmtId="0" fontId="28" fillId="9" borderId="0" xfId="0" applyFont="1" applyFill="1" applyBorder="1" applyAlignment="1">
      <alignment horizontal="right"/>
    </xf>
    <xf numFmtId="2" fontId="15" fillId="0" borderId="0" xfId="0" applyNumberFormat="1" applyFont="1" applyBorder="1" applyAlignment="1">
      <alignment horizontal="center"/>
    </xf>
    <xf numFmtId="0" fontId="11" fillId="9" borderId="0" xfId="0" applyFont="1" applyFill="1" applyBorder="1" applyAlignment="1">
      <alignment horizontal="right"/>
    </xf>
    <xf numFmtId="2" fontId="10" fillId="0" borderId="0" xfId="0" applyNumberFormat="1" applyFont="1" applyAlignment="1">
      <alignment horizontal="center"/>
    </xf>
    <xf numFmtId="168" fontId="10" fillId="0" borderId="0" xfId="0" applyNumberFormat="1" applyFont="1" applyAlignment="1">
      <alignment horizontal="center"/>
    </xf>
    <xf numFmtId="0" fontId="10" fillId="0" borderId="0" xfId="0" applyFont="1" applyAlignment="1">
      <alignment horizontal="center"/>
    </xf>
    <xf numFmtId="0" fontId="11" fillId="9" borderId="24" xfId="0" applyFont="1" applyFill="1" applyBorder="1" applyAlignment="1">
      <alignment horizontal="right"/>
    </xf>
    <xf numFmtId="0" fontId="49" fillId="0" borderId="56" xfId="0" applyFont="1" applyBorder="1" applyAlignment="1" applyProtection="1">
      <alignment horizontal="left" vertical="center" wrapText="1"/>
      <protection locked="0"/>
    </xf>
    <xf numFmtId="0" fontId="11" fillId="0" borderId="7" xfId="0" applyFont="1" applyFill="1" applyBorder="1" applyAlignment="1">
      <alignment horizontal="right"/>
    </xf>
    <xf numFmtId="0" fontId="29" fillId="6" borderId="7" xfId="0" applyFont="1" applyFill="1" applyBorder="1" applyAlignment="1">
      <alignment horizontal="right"/>
    </xf>
    <xf numFmtId="0" fontId="51" fillId="0" borderId="30" xfId="0" applyFont="1" applyBorder="1" applyAlignment="1">
      <alignment horizontal="center"/>
    </xf>
    <xf numFmtId="0" fontId="28" fillId="6" borderId="7" xfId="0" applyFont="1" applyFill="1" applyBorder="1" applyAlignment="1">
      <alignment horizontal="right"/>
    </xf>
    <xf numFmtId="0" fontId="0" fillId="0" borderId="0" xfId="0" applyAlignment="1" applyProtection="1">
      <alignment horizontal="left" vertical="center"/>
    </xf>
    <xf numFmtId="0" fontId="0" fillId="0" borderId="0" xfId="0" applyBorder="1" applyAlignment="1" applyProtection="1">
      <alignment horizontal="left" vertical="center"/>
    </xf>
    <xf numFmtId="2" fontId="0" fillId="0" borderId="0" xfId="0" applyNumberFormat="1" applyBorder="1" applyAlignment="1" applyProtection="1">
      <alignment horizontal="left" vertical="center"/>
    </xf>
    <xf numFmtId="14" fontId="11" fillId="0" borderId="0" xfId="0" applyNumberFormat="1" applyFont="1" applyFill="1" applyBorder="1" applyAlignment="1" applyProtection="1">
      <alignment horizontal="center"/>
    </xf>
    <xf numFmtId="0" fontId="0" fillId="0" borderId="0" xfId="0" applyFill="1" applyBorder="1" applyAlignment="1" applyProtection="1">
      <alignment wrapText="1"/>
    </xf>
    <xf numFmtId="0" fontId="11" fillId="0" borderId="0" xfId="0" applyFont="1" applyFill="1" applyBorder="1" applyAlignment="1" applyProtection="1">
      <alignment horizontal="center"/>
    </xf>
    <xf numFmtId="0" fontId="0" fillId="0" borderId="0" xfId="0" applyFill="1" applyAlignment="1" applyProtection="1">
      <alignment horizontal="left" vertical="center"/>
    </xf>
    <xf numFmtId="0" fontId="0" fillId="0" borderId="0" xfId="0" applyFont="1" applyFill="1" applyAlignment="1" applyProtection="1">
      <alignment horizontal="left" vertical="center"/>
    </xf>
    <xf numFmtId="0" fontId="36" fillId="0" borderId="0" xfId="0" applyFont="1" applyBorder="1" applyAlignment="1" applyProtection="1">
      <alignment horizontal="right" vertical="center"/>
    </xf>
    <xf numFmtId="0" fontId="40" fillId="0" borderId="0" xfId="0" applyFont="1" applyAlignment="1" applyProtection="1">
      <alignment horizontal="left" vertical="center"/>
    </xf>
    <xf numFmtId="0" fontId="39" fillId="0" borderId="0" xfId="0" applyFont="1" applyAlignment="1" applyProtection="1">
      <alignment horizontal="left" vertical="center"/>
    </xf>
    <xf numFmtId="0" fontId="49" fillId="0" borderId="0" xfId="0" applyFont="1" applyAlignment="1" applyProtection="1">
      <alignment horizontal="left" vertical="center" wrapText="1"/>
    </xf>
    <xf numFmtId="0" fontId="19" fillId="0" borderId="0" xfId="0" applyFont="1" applyAlignment="1" applyProtection="1">
      <alignment horizontal="left" vertical="center"/>
    </xf>
    <xf numFmtId="0" fontId="49" fillId="0" borderId="0" xfId="0" applyFont="1" applyAlignment="1" applyProtection="1">
      <alignment horizontal="left" vertical="center"/>
    </xf>
    <xf numFmtId="0" fontId="12" fillId="0" borderId="0" xfId="0" applyFont="1" applyAlignment="1" applyProtection="1">
      <alignment horizontal="left" vertical="center"/>
    </xf>
    <xf numFmtId="0" fontId="49" fillId="0" borderId="56" xfId="0" applyFont="1" applyBorder="1" applyAlignment="1" applyProtection="1">
      <alignment horizontal="left" vertical="center" wrapText="1"/>
    </xf>
    <xf numFmtId="0" fontId="14" fillId="0" borderId="0" xfId="0" applyFont="1" applyAlignment="1" applyProtection="1">
      <alignment horizontal="left" vertical="center"/>
    </xf>
    <xf numFmtId="1" fontId="14" fillId="0" borderId="0" xfId="0" applyNumberFormat="1" applyFont="1" applyAlignment="1" applyProtection="1">
      <alignment horizontal="center" vertical="center"/>
    </xf>
    <xf numFmtId="1" fontId="14" fillId="0" borderId="0" xfId="0" applyNumberFormat="1" applyFont="1" applyBorder="1" applyAlignment="1" applyProtection="1">
      <alignment horizontal="left" vertical="center"/>
    </xf>
    <xf numFmtId="0" fontId="14" fillId="0" borderId="0" xfId="0" applyFont="1" applyBorder="1" applyAlignment="1" applyProtection="1">
      <alignment horizontal="left" vertical="center"/>
    </xf>
    <xf numFmtId="0" fontId="23" fillId="0" borderId="0" xfId="0" applyFont="1" applyBorder="1" applyAlignment="1" applyProtection="1">
      <alignment horizontal="left" vertical="center"/>
    </xf>
    <xf numFmtId="0" fontId="23" fillId="0" borderId="0" xfId="0" applyFont="1" applyBorder="1" applyAlignment="1" applyProtection="1">
      <alignment horizontal="center"/>
    </xf>
    <xf numFmtId="0" fontId="23" fillId="0" borderId="0" xfId="0" applyFont="1" applyAlignment="1" applyProtection="1">
      <alignment horizontal="center" vertical="center"/>
    </xf>
    <xf numFmtId="0" fontId="23" fillId="0" borderId="0" xfId="0" applyFont="1" applyBorder="1" applyAlignment="1" applyProtection="1">
      <alignment horizontal="center" vertical="top" wrapText="1"/>
    </xf>
    <xf numFmtId="0" fontId="13" fillId="0" borderId="0" xfId="0" applyFont="1" applyFill="1" applyBorder="1" applyAlignment="1" applyProtection="1">
      <alignment horizontal="center" vertical="center"/>
    </xf>
    <xf numFmtId="168" fontId="27" fillId="8" borderId="49" xfId="0" applyNumberFormat="1" applyFont="1" applyFill="1" applyBorder="1" applyAlignment="1" applyProtection="1">
      <alignment horizontal="center" vertical="center" wrapText="1"/>
    </xf>
    <xf numFmtId="164" fontId="16" fillId="3" borderId="5" xfId="0" applyNumberFormat="1" applyFont="1" applyFill="1" applyBorder="1" applyAlignment="1" applyProtection="1">
      <alignment horizontal="center" vertical="center" wrapText="1"/>
    </xf>
    <xf numFmtId="167" fontId="27" fillId="0" borderId="9" xfId="6" applyNumberFormat="1" applyFont="1" applyFill="1" applyBorder="1" applyAlignment="1" applyProtection="1">
      <alignment horizontal="center" vertical="center" wrapText="1"/>
    </xf>
    <xf numFmtId="167" fontId="27" fillId="0" borderId="9" xfId="0" applyNumberFormat="1" applyFont="1" applyFill="1" applyBorder="1" applyAlignment="1" applyProtection="1">
      <alignment horizontal="center" vertical="center" wrapText="1"/>
    </xf>
    <xf numFmtId="167" fontId="27" fillId="0" borderId="31" xfId="0" applyNumberFormat="1" applyFont="1" applyFill="1" applyBorder="1" applyAlignment="1" applyProtection="1">
      <alignment horizontal="center" vertical="center"/>
    </xf>
    <xf numFmtId="1" fontId="27" fillId="0" borderId="19" xfId="9" applyNumberFormat="1" applyFont="1" applyFill="1" applyBorder="1" applyAlignment="1" applyProtection="1">
      <alignment horizontal="center" vertical="center"/>
    </xf>
    <xf numFmtId="164" fontId="17" fillId="3" borderId="10" xfId="5" applyFont="1" applyFill="1" applyBorder="1" applyProtection="1">
      <alignment horizontal="center" vertical="center"/>
    </xf>
    <xf numFmtId="164" fontId="17" fillId="3" borderId="4" xfId="5" applyFont="1" applyFill="1" applyBorder="1" applyProtection="1">
      <alignment horizontal="center" vertical="center"/>
    </xf>
    <xf numFmtId="0" fontId="0" fillId="0" borderId="0" xfId="0" applyAlignment="1">
      <alignment vertical="center"/>
    </xf>
    <xf numFmtId="0" fontId="56" fillId="0" borderId="0" xfId="12" applyFont="1" applyProtection="1">
      <protection locked="0"/>
    </xf>
    <xf numFmtId="0" fontId="57" fillId="0" borderId="0" xfId="12" applyFont="1" applyAlignment="1" applyProtection="1">
      <alignment horizontal="center"/>
      <protection locked="0"/>
    </xf>
    <xf numFmtId="0" fontId="57" fillId="0" borderId="0" xfId="12" applyFont="1" applyAlignment="1" applyProtection="1">
      <protection locked="0"/>
    </xf>
    <xf numFmtId="0" fontId="59" fillId="0" borderId="0" xfId="12" applyFont="1" applyFill="1" applyBorder="1" applyProtection="1">
      <protection locked="0"/>
    </xf>
    <xf numFmtId="0" fontId="59" fillId="0" borderId="0" xfId="12" applyFont="1" applyFill="1" applyBorder="1" applyAlignment="1" applyProtection="1">
      <protection locked="0"/>
    </xf>
    <xf numFmtId="0" fontId="61" fillId="0" borderId="0" xfId="12" applyFont="1" applyFill="1" applyBorder="1" applyAlignment="1" applyProtection="1">
      <alignment horizontal="center"/>
      <protection locked="0"/>
    </xf>
    <xf numFmtId="0" fontId="61" fillId="0" borderId="0" xfId="12" applyFont="1" applyFill="1" applyBorder="1" applyProtection="1">
      <protection locked="0"/>
    </xf>
    <xf numFmtId="0" fontId="59" fillId="0" borderId="0" xfId="12" applyFont="1" applyFill="1" applyBorder="1" applyAlignment="1" applyProtection="1">
      <alignment horizontal="center"/>
      <protection locked="0"/>
    </xf>
    <xf numFmtId="14" fontId="61" fillId="0" borderId="0" xfId="12" applyNumberFormat="1" applyFont="1" applyFill="1" applyBorder="1" applyAlignment="1" applyProtection="1">
      <protection locked="0"/>
    </xf>
    <xf numFmtId="14" fontId="61" fillId="0" borderId="0" xfId="12" applyNumberFormat="1" applyFont="1" applyFill="1" applyBorder="1" applyAlignment="1" applyProtection="1">
      <alignment horizontal="center"/>
      <protection locked="0"/>
    </xf>
    <xf numFmtId="14" fontId="60" fillId="0" borderId="0" xfId="12" applyNumberFormat="1" applyFont="1" applyFill="1" applyBorder="1" applyAlignment="1" applyProtection="1">
      <alignment horizontal="left"/>
      <protection locked="0"/>
    </xf>
    <xf numFmtId="0" fontId="62" fillId="0" borderId="0" xfId="12" applyFont="1" applyFill="1" applyBorder="1" applyProtection="1">
      <protection locked="0"/>
    </xf>
    <xf numFmtId="0" fontId="62" fillId="0" borderId="0" xfId="12" applyFont="1" applyFill="1" applyBorder="1" applyAlignment="1" applyProtection="1">
      <alignment horizontal="center"/>
      <protection locked="0"/>
    </xf>
    <xf numFmtId="14" fontId="63" fillId="0" borderId="0" xfId="12" applyNumberFormat="1" applyFont="1" applyFill="1" applyBorder="1" applyAlignment="1" applyProtection="1">
      <alignment horizontal="center"/>
      <protection locked="0"/>
    </xf>
    <xf numFmtId="0" fontId="56" fillId="0" borderId="0" xfId="12" applyFont="1" applyFill="1" applyProtection="1">
      <protection locked="0"/>
    </xf>
    <xf numFmtId="43" fontId="65" fillId="9" borderId="3" xfId="13" applyFont="1" applyFill="1" applyBorder="1" applyProtection="1"/>
    <xf numFmtId="43" fontId="65" fillId="9" borderId="11" xfId="13" applyFont="1" applyFill="1" applyBorder="1" applyProtection="1"/>
    <xf numFmtId="0" fontId="59" fillId="0" borderId="0" xfId="12" applyFont="1" applyProtection="1">
      <protection locked="0"/>
    </xf>
    <xf numFmtId="43" fontId="65" fillId="12" borderId="69" xfId="13" applyFont="1" applyFill="1" applyBorder="1" applyProtection="1"/>
    <xf numFmtId="43" fontId="65" fillId="9" borderId="69" xfId="13" applyFont="1" applyFill="1" applyBorder="1" applyProtection="1"/>
    <xf numFmtId="0" fontId="62" fillId="0" borderId="0" xfId="12" applyFont="1" applyFill="1" applyProtection="1">
      <protection locked="0"/>
    </xf>
    <xf numFmtId="10" fontId="65" fillId="9" borderId="69" xfId="13" applyNumberFormat="1" applyFont="1" applyFill="1" applyBorder="1" applyProtection="1"/>
    <xf numFmtId="0" fontId="62" fillId="0" borderId="0" xfId="12" applyFont="1" applyProtection="1">
      <protection locked="0"/>
    </xf>
    <xf numFmtId="10" fontId="65" fillId="9" borderId="0" xfId="13" applyNumberFormat="1" applyFont="1" applyFill="1" applyBorder="1" applyProtection="1"/>
    <xf numFmtId="10" fontId="64" fillId="9" borderId="0" xfId="13" applyNumberFormat="1" applyFont="1" applyFill="1" applyBorder="1" applyProtection="1"/>
    <xf numFmtId="0" fontId="31" fillId="0" borderId="0" xfId="0" applyFont="1" applyAlignment="1" applyProtection="1">
      <alignment vertical="center" wrapText="1"/>
      <protection locked="0"/>
    </xf>
    <xf numFmtId="0" fontId="56" fillId="0" borderId="0" xfId="12" applyFont="1" applyFill="1" applyAlignment="1" applyProtection="1">
      <protection locked="0"/>
    </xf>
    <xf numFmtId="168" fontId="10" fillId="13" borderId="0" xfId="0" applyNumberFormat="1" applyFont="1" applyFill="1" applyAlignment="1">
      <alignment horizontal="center"/>
    </xf>
    <xf numFmtId="0" fontId="23" fillId="0" borderId="0" xfId="0" applyFont="1" applyBorder="1" applyAlignment="1" applyProtection="1">
      <alignment horizontal="center" vertical="center"/>
    </xf>
    <xf numFmtId="0" fontId="28" fillId="13" borderId="3" xfId="0" applyFont="1" applyFill="1" applyBorder="1" applyAlignment="1">
      <alignment horizontal="right"/>
    </xf>
    <xf numFmtId="0" fontId="23" fillId="0" borderId="0" xfId="0" applyFont="1" applyBorder="1" applyAlignment="1" applyProtection="1">
      <alignment horizontal="center"/>
    </xf>
    <xf numFmtId="0" fontId="23" fillId="0" borderId="0" xfId="0" applyFont="1" applyBorder="1" applyAlignment="1" applyProtection="1">
      <alignment vertical="center"/>
      <protection locked="0"/>
    </xf>
    <xf numFmtId="0" fontId="23" fillId="0" borderId="0" xfId="0" applyFont="1" applyBorder="1" applyAlignment="1" applyProtection="1">
      <alignment horizontal="center" vertical="center"/>
      <protection locked="0"/>
    </xf>
    <xf numFmtId="0" fontId="23" fillId="0" borderId="0" xfId="0" applyFont="1" applyAlignment="1" applyProtection="1">
      <alignment horizontal="center" vertical="center"/>
      <protection locked="0"/>
    </xf>
    <xf numFmtId="0" fontId="14" fillId="0" borderId="0" xfId="0" applyFont="1" applyAlignment="1" applyProtection="1">
      <alignment vertical="center"/>
      <protection locked="0"/>
    </xf>
    <xf numFmtId="0" fontId="25" fillId="0" borderId="0" xfId="0" applyFont="1" applyBorder="1" applyAlignment="1" applyProtection="1">
      <alignment horizontal="left" vertical="center"/>
      <protection locked="0"/>
    </xf>
    <xf numFmtId="0" fontId="23" fillId="0" borderId="0" xfId="0" applyFont="1" applyBorder="1" applyAlignment="1" applyProtection="1">
      <alignment horizontal="center" vertical="center"/>
      <protection locked="0"/>
    </xf>
    <xf numFmtId="0" fontId="0" fillId="0" borderId="0" xfId="0" applyAlignment="1" applyProtection="1">
      <alignment horizontal="left" vertical="center"/>
    </xf>
    <xf numFmtId="0" fontId="41" fillId="8" borderId="33" xfId="0" applyFont="1" applyFill="1" applyBorder="1" applyAlignment="1" applyProtection="1">
      <alignment horizontal="center" vertical="center" wrapText="1"/>
    </xf>
    <xf numFmtId="0" fontId="41" fillId="8" borderId="44" xfId="0" applyFont="1" applyFill="1" applyBorder="1" applyAlignment="1" applyProtection="1">
      <alignment horizontal="center" vertical="center" wrapText="1"/>
    </xf>
    <xf numFmtId="0" fontId="31" fillId="0" borderId="0" xfId="0" applyFont="1" applyAlignment="1" applyProtection="1">
      <alignment horizontal="left" vertical="center" wrapText="1"/>
      <protection locked="0"/>
    </xf>
    <xf numFmtId="168" fontId="15" fillId="0" borderId="0" xfId="0" applyNumberFormat="1" applyFont="1" applyAlignment="1">
      <alignment horizontal="center" wrapText="1"/>
    </xf>
    <xf numFmtId="49" fontId="64" fillId="9" borderId="45" xfId="12" applyNumberFormat="1" applyFont="1" applyFill="1" applyBorder="1" applyAlignment="1" applyProtection="1">
      <alignment horizontal="center" vertical="center"/>
    </xf>
    <xf numFmtId="49" fontId="64" fillId="9" borderId="11" xfId="12" applyNumberFormat="1" applyFont="1" applyFill="1" applyBorder="1" applyAlignment="1" applyProtection="1">
      <alignment horizontal="center" vertical="center"/>
    </xf>
    <xf numFmtId="49" fontId="64" fillId="9" borderId="11" xfId="12" applyNumberFormat="1" applyFont="1" applyFill="1" applyBorder="1" applyAlignment="1" applyProtection="1">
      <alignment horizontal="center" vertical="center" wrapText="1"/>
    </xf>
    <xf numFmtId="49" fontId="64" fillId="9" borderId="51" xfId="12" applyNumberFormat="1" applyFont="1" applyFill="1" applyBorder="1" applyAlignment="1" applyProtection="1">
      <alignment horizontal="center" vertical="center"/>
    </xf>
    <xf numFmtId="0" fontId="59" fillId="0" borderId="65" xfId="12" applyFont="1" applyFill="1" applyBorder="1" applyAlignment="1" applyProtection="1">
      <alignment horizontal="center"/>
    </xf>
    <xf numFmtId="166" fontId="64" fillId="9" borderId="45" xfId="12" applyNumberFormat="1" applyFont="1" applyFill="1" applyBorder="1" applyAlignment="1" applyProtection="1">
      <alignment horizontal="center"/>
    </xf>
    <xf numFmtId="43" fontId="64" fillId="9" borderId="11" xfId="13" applyFont="1" applyFill="1" applyBorder="1" applyAlignment="1" applyProtection="1">
      <alignment horizontal="center"/>
    </xf>
    <xf numFmtId="43" fontId="64" fillId="9" borderId="8" xfId="13" applyFont="1" applyFill="1" applyBorder="1" applyAlignment="1" applyProtection="1">
      <alignment horizontal="center"/>
    </xf>
    <xf numFmtId="0" fontId="59" fillId="0" borderId="4" xfId="12" applyFont="1" applyFill="1" applyBorder="1" applyAlignment="1" applyProtection="1">
      <alignment horizontal="center"/>
    </xf>
    <xf numFmtId="166" fontId="64" fillId="9" borderId="66" xfId="12" applyNumberFormat="1" applyFont="1" applyFill="1" applyBorder="1" applyAlignment="1" applyProtection="1">
      <alignment horizontal="center"/>
    </xf>
    <xf numFmtId="43" fontId="64" fillId="9" borderId="3" xfId="13" applyFont="1" applyFill="1" applyBorder="1" applyAlignment="1" applyProtection="1">
      <alignment horizontal="center"/>
    </xf>
    <xf numFmtId="0" fontId="64" fillId="9" borderId="68" xfId="12" applyFont="1" applyFill="1" applyBorder="1" applyAlignment="1" applyProtection="1">
      <alignment horizontal="left"/>
    </xf>
    <xf numFmtId="0" fontId="64" fillId="9" borderId="70" xfId="12" applyFont="1" applyFill="1" applyBorder="1" applyAlignment="1" applyProtection="1">
      <alignment horizontal="left"/>
    </xf>
    <xf numFmtId="0" fontId="55" fillId="0" borderId="0" xfId="12" applyFont="1" applyAlignment="1" applyProtection="1">
      <alignment horizontal="left"/>
    </xf>
    <xf numFmtId="0" fontId="56" fillId="0" borderId="0" xfId="12" applyFont="1" applyProtection="1"/>
    <xf numFmtId="0" fontId="56" fillId="0" borderId="0" xfId="12" applyFont="1" applyAlignment="1" applyProtection="1">
      <alignment horizontal="left"/>
    </xf>
    <xf numFmtId="0" fontId="57" fillId="0" borderId="0" xfId="12" applyFont="1" applyAlignment="1" applyProtection="1">
      <alignment horizontal="center"/>
    </xf>
    <xf numFmtId="0" fontId="57" fillId="0" borderId="0" xfId="12" applyFont="1" applyAlignment="1" applyProtection="1"/>
    <xf numFmtId="0" fontId="58" fillId="0" borderId="0" xfId="12" applyFont="1" applyFill="1" applyBorder="1" applyProtection="1"/>
    <xf numFmtId="0" fontId="59" fillId="0" borderId="0" xfId="12" applyFont="1" applyFill="1" applyBorder="1" applyProtection="1"/>
    <xf numFmtId="0" fontId="59" fillId="0" borderId="0" xfId="12" applyFont="1" applyFill="1" applyBorder="1" applyAlignment="1" applyProtection="1"/>
    <xf numFmtId="0" fontId="59" fillId="0" borderId="7" xfId="12" applyFont="1" applyFill="1" applyBorder="1" applyAlignment="1" applyProtection="1"/>
    <xf numFmtId="0" fontId="59" fillId="0" borderId="24" xfId="12" applyFont="1" applyFill="1" applyBorder="1" applyAlignment="1" applyProtection="1"/>
    <xf numFmtId="0" fontId="59" fillId="0" borderId="25" xfId="12" applyFont="1" applyFill="1" applyBorder="1" applyAlignment="1" applyProtection="1"/>
    <xf numFmtId="0" fontId="67" fillId="0" borderId="0" xfId="12" applyFont="1" applyFill="1" applyBorder="1" applyAlignment="1" applyProtection="1"/>
    <xf numFmtId="0" fontId="60" fillId="0" borderId="0" xfId="12" applyFont="1" applyFill="1" applyBorder="1" applyAlignment="1" applyProtection="1"/>
    <xf numFmtId="0" fontId="61" fillId="0" borderId="0" xfId="12" applyFont="1" applyFill="1" applyBorder="1" applyAlignment="1" applyProtection="1">
      <alignment horizontal="center"/>
    </xf>
    <xf numFmtId="0" fontId="60" fillId="0" borderId="0" xfId="12" applyFont="1" applyFill="1" applyBorder="1" applyProtection="1"/>
    <xf numFmtId="0" fontId="61" fillId="0" borderId="0" xfId="12" applyFont="1" applyFill="1" applyBorder="1" applyProtection="1"/>
    <xf numFmtId="0" fontId="61" fillId="0" borderId="0" xfId="12" applyFont="1" applyFill="1" applyBorder="1" applyAlignment="1" applyProtection="1">
      <alignment horizontal="left"/>
    </xf>
    <xf numFmtId="14" fontId="61" fillId="0" borderId="7" xfId="12" applyNumberFormat="1" applyFont="1" applyFill="1" applyBorder="1" applyAlignment="1" applyProtection="1">
      <alignment horizontal="center"/>
    </xf>
    <xf numFmtId="14" fontId="61" fillId="0" borderId="25" xfId="12" applyNumberFormat="1" applyFont="1" applyFill="1" applyBorder="1" applyAlignment="1" applyProtection="1">
      <alignment horizontal="center"/>
    </xf>
    <xf numFmtId="0" fontId="59" fillId="0" borderId="0" xfId="12" applyFont="1" applyFill="1" applyBorder="1" applyAlignment="1" applyProtection="1">
      <alignment horizontal="center"/>
    </xf>
    <xf numFmtId="14" fontId="61" fillId="0" borderId="0" xfId="12" applyNumberFormat="1" applyFont="1" applyFill="1" applyBorder="1" applyAlignment="1" applyProtection="1">
      <alignment horizontal="center"/>
    </xf>
    <xf numFmtId="14" fontId="61" fillId="0" borderId="0" xfId="12" applyNumberFormat="1" applyFont="1" applyFill="1" applyBorder="1" applyAlignment="1" applyProtection="1"/>
    <xf numFmtId="0" fontId="60" fillId="0" borderId="0" xfId="12" applyFont="1" applyFill="1" applyBorder="1" applyAlignment="1" applyProtection="1">
      <alignment horizontal="left"/>
    </xf>
    <xf numFmtId="0" fontId="58" fillId="0" borderId="0" xfId="0" applyFont="1" applyBorder="1" applyAlignment="1" applyProtection="1">
      <alignment horizontal="left" vertical="center"/>
    </xf>
    <xf numFmtId="0" fontId="0" fillId="0" borderId="0" xfId="0" applyFont="1" applyBorder="1" applyAlignment="1" applyProtection="1"/>
    <xf numFmtId="14" fontId="60" fillId="0" borderId="0" xfId="12" applyNumberFormat="1" applyFont="1" applyFill="1" applyBorder="1" applyAlignment="1" applyProtection="1"/>
    <xf numFmtId="0" fontId="62" fillId="0" borderId="0" xfId="12" applyFont="1" applyFill="1" applyBorder="1" applyProtection="1"/>
    <xf numFmtId="0" fontId="63" fillId="0" borderId="0" xfId="12" applyFont="1" applyFill="1" applyBorder="1" applyAlignment="1" applyProtection="1">
      <alignment horizontal="left"/>
    </xf>
    <xf numFmtId="0" fontId="63" fillId="0" borderId="0" xfId="12" applyFont="1" applyFill="1" applyBorder="1" applyAlignment="1" applyProtection="1">
      <alignment horizontal="center"/>
    </xf>
    <xf numFmtId="14" fontId="63" fillId="0" borderId="0" xfId="12" applyNumberFormat="1" applyFont="1" applyFill="1" applyBorder="1" applyAlignment="1" applyProtection="1"/>
    <xf numFmtId="0" fontId="62" fillId="0" borderId="0" xfId="12" applyFont="1" applyFill="1" applyBorder="1" applyAlignment="1" applyProtection="1">
      <alignment horizontal="center"/>
    </xf>
    <xf numFmtId="0" fontId="64" fillId="9" borderId="0" xfId="12" applyFont="1" applyFill="1" applyBorder="1" applyAlignment="1" applyProtection="1">
      <alignment horizontal="left"/>
    </xf>
    <xf numFmtId="0" fontId="56" fillId="0" borderId="0" xfId="12" applyFont="1" applyFill="1" applyProtection="1"/>
    <xf numFmtId="0" fontId="31" fillId="0" borderId="0" xfId="0" applyFont="1" applyAlignment="1" applyProtection="1">
      <alignment horizontal="left" vertical="center" wrapText="1"/>
    </xf>
    <xf numFmtId="0" fontId="0" fillId="0" borderId="0" xfId="0" applyAlignment="1" applyProtection="1">
      <alignment vertical="center"/>
      <protection locked="0"/>
    </xf>
    <xf numFmtId="0" fontId="31" fillId="0" borderId="0" xfId="0" applyFont="1" applyAlignment="1" applyProtection="1">
      <alignment vertical="center" wrapText="1"/>
    </xf>
    <xf numFmtId="0" fontId="0" fillId="0" borderId="0" xfId="0" applyAlignment="1" applyProtection="1">
      <alignment vertical="center"/>
    </xf>
    <xf numFmtId="0" fontId="40" fillId="0" borderId="0" xfId="0" applyFont="1" applyFill="1" applyAlignment="1" applyProtection="1">
      <alignment horizontal="left" vertical="center" wrapText="1"/>
    </xf>
    <xf numFmtId="0" fontId="56" fillId="0" borderId="0" xfId="12" applyFont="1" applyFill="1" applyAlignment="1" applyProtection="1"/>
    <xf numFmtId="0" fontId="46" fillId="9" borderId="0" xfId="0" applyFont="1" applyFill="1" applyBorder="1" applyAlignment="1" applyProtection="1">
      <alignment horizontal="center" vertical="center" wrapText="1"/>
    </xf>
    <xf numFmtId="0" fontId="60" fillId="9" borderId="0" xfId="12" applyFont="1" applyFill="1" applyBorder="1" applyProtection="1"/>
    <xf numFmtId="0" fontId="61" fillId="9" borderId="0" xfId="12" applyFont="1" applyFill="1" applyBorder="1" applyProtection="1"/>
    <xf numFmtId="0" fontId="0" fillId="9" borderId="0" xfId="0" applyFill="1" applyProtection="1"/>
    <xf numFmtId="0" fontId="59" fillId="9" borderId="0" xfId="12" applyFont="1" applyFill="1" applyBorder="1" applyAlignment="1" applyProtection="1">
      <alignment horizontal="center"/>
    </xf>
    <xf numFmtId="0" fontId="0" fillId="0" borderId="0" xfId="0" applyProtection="1"/>
    <xf numFmtId="166" fontId="14" fillId="0" borderId="0" xfId="0" applyNumberFormat="1" applyFont="1" applyAlignment="1" applyProtection="1">
      <alignment horizontal="left" wrapText="1"/>
      <protection locked="0"/>
    </xf>
    <xf numFmtId="0" fontId="14" fillId="0" borderId="0" xfId="0" applyFont="1" applyAlignment="1" applyProtection="1">
      <alignment horizontal="left" wrapText="1"/>
      <protection locked="0"/>
    </xf>
    <xf numFmtId="0" fontId="0" fillId="0" borderId="0" xfId="0" applyAlignment="1" applyProtection="1">
      <alignment horizontal="left" vertical="center"/>
    </xf>
    <xf numFmtId="167" fontId="27" fillId="0" borderId="9" xfId="0" applyNumberFormat="1" applyFont="1" applyFill="1" applyBorder="1" applyAlignment="1" applyProtection="1">
      <alignment horizontal="center" vertical="center" wrapText="1"/>
    </xf>
    <xf numFmtId="0" fontId="23" fillId="0" borderId="0" xfId="0" applyFont="1" applyBorder="1" applyAlignment="1" applyProtection="1">
      <alignment horizontal="center"/>
    </xf>
    <xf numFmtId="0" fontId="23" fillId="0" borderId="0" xfId="0" applyFont="1" applyBorder="1" applyAlignment="1" applyProtection="1">
      <alignment vertical="center"/>
      <protection locked="0"/>
    </xf>
    <xf numFmtId="0" fontId="23" fillId="0" borderId="0" xfId="0" applyFont="1" applyBorder="1" applyAlignment="1" applyProtection="1">
      <alignment horizontal="center" vertical="center"/>
      <protection locked="0"/>
    </xf>
    <xf numFmtId="0" fontId="23" fillId="0" borderId="0" xfId="0" applyFont="1" applyBorder="1" applyAlignment="1">
      <alignment horizontal="center"/>
    </xf>
    <xf numFmtId="43" fontId="64" fillId="9" borderId="3" xfId="13" applyNumberFormat="1" applyFont="1" applyFill="1" applyBorder="1" applyAlignment="1" applyProtection="1">
      <alignment horizontal="center"/>
    </xf>
    <xf numFmtId="43" fontId="59" fillId="0" borderId="0" xfId="12" applyNumberFormat="1" applyFont="1" applyAlignment="1" applyProtection="1">
      <alignment horizontal="center"/>
      <protection locked="0"/>
    </xf>
    <xf numFmtId="43" fontId="65" fillId="9" borderId="7" xfId="13" applyFont="1" applyFill="1" applyBorder="1" applyProtection="1"/>
    <xf numFmtId="43" fontId="64" fillId="9" borderId="73" xfId="13" applyFont="1" applyFill="1" applyBorder="1" applyProtection="1"/>
    <xf numFmtId="10" fontId="64" fillId="9" borderId="73" xfId="13" applyNumberFormat="1" applyFont="1" applyFill="1" applyBorder="1" applyProtection="1"/>
    <xf numFmtId="0" fontId="56" fillId="0" borderId="0" xfId="12" applyFont="1" applyFill="1" applyBorder="1" applyProtection="1">
      <protection locked="0"/>
    </xf>
    <xf numFmtId="0" fontId="59" fillId="0" borderId="0" xfId="12" applyFont="1" applyBorder="1" applyProtection="1">
      <protection locked="0"/>
    </xf>
    <xf numFmtId="0" fontId="62" fillId="0" borderId="0" xfId="12" applyFont="1" applyBorder="1" applyProtection="1">
      <protection locked="0"/>
    </xf>
    <xf numFmtId="0" fontId="56" fillId="0" borderId="74" xfId="12" applyFont="1" applyFill="1" applyBorder="1" applyProtection="1">
      <protection locked="0"/>
    </xf>
    <xf numFmtId="0" fontId="59" fillId="0" borderId="74" xfId="12" applyFont="1" applyBorder="1" applyProtection="1">
      <protection locked="0"/>
    </xf>
    <xf numFmtId="0" fontId="62" fillId="0" borderId="74" xfId="12" applyFont="1" applyFill="1" applyBorder="1" applyProtection="1">
      <protection locked="0"/>
    </xf>
    <xf numFmtId="0" fontId="62" fillId="0" borderId="74" xfId="12" applyFont="1" applyBorder="1" applyProtection="1">
      <protection locked="0"/>
    </xf>
    <xf numFmtId="0" fontId="56" fillId="0" borderId="74" xfId="12" applyFont="1" applyFill="1" applyBorder="1" applyAlignment="1" applyProtection="1">
      <alignment horizontal="center"/>
      <protection locked="0"/>
    </xf>
    <xf numFmtId="0" fontId="15" fillId="0" borderId="0" xfId="0" applyFont="1" applyAlignment="1" applyProtection="1">
      <alignment horizontal="left" vertical="center"/>
    </xf>
    <xf numFmtId="0" fontId="31" fillId="0" borderId="0" xfId="0" applyFont="1" applyAlignment="1" applyProtection="1">
      <alignment horizontal="left" vertical="center" wrapText="1"/>
    </xf>
    <xf numFmtId="0" fontId="31" fillId="0" borderId="0" xfId="0" applyFont="1" applyBorder="1" applyAlignment="1" applyProtection="1">
      <alignment horizontal="center" vertical="center" wrapText="1"/>
    </xf>
    <xf numFmtId="0" fontId="31" fillId="0" borderId="0" xfId="0" applyFont="1" applyBorder="1" applyAlignment="1" applyProtection="1">
      <alignment horizontal="center" vertical="top"/>
    </xf>
    <xf numFmtId="0" fontId="31" fillId="0" borderId="0" xfId="0" applyFont="1" applyBorder="1" applyAlignment="1" applyProtection="1">
      <alignment horizontal="center" vertical="top" wrapText="1"/>
    </xf>
    <xf numFmtId="0" fontId="48" fillId="0" borderId="0" xfId="0" applyFont="1" applyBorder="1" applyAlignment="1" applyProtection="1">
      <alignment horizontal="center" vertical="top" wrapText="1"/>
    </xf>
    <xf numFmtId="1" fontId="18" fillId="5" borderId="7" xfId="6" applyNumberFormat="1" applyFont="1" applyFill="1" applyBorder="1" applyAlignment="1" applyProtection="1">
      <alignment horizontal="center" vertical="center" wrapText="1"/>
      <protection locked="0"/>
    </xf>
    <xf numFmtId="1" fontId="18" fillId="5" borderId="24" xfId="6" applyNumberFormat="1" applyFont="1" applyFill="1" applyBorder="1" applyAlignment="1" applyProtection="1">
      <alignment horizontal="center" vertical="center" wrapText="1"/>
      <protection locked="0"/>
    </xf>
    <xf numFmtId="1" fontId="18" fillId="5" borderId="25" xfId="6" applyNumberFormat="1" applyFont="1" applyFill="1" applyBorder="1" applyAlignment="1" applyProtection="1">
      <alignment horizontal="center" vertical="center" wrapText="1"/>
      <protection locked="0"/>
    </xf>
    <xf numFmtId="167" fontId="27" fillId="0" borderId="9" xfId="0" applyNumberFormat="1" applyFont="1" applyFill="1" applyBorder="1" applyAlignment="1" applyProtection="1">
      <alignment horizontal="center" vertical="center" wrapText="1"/>
    </xf>
    <xf numFmtId="167" fontId="27" fillId="0" borderId="53" xfId="0" applyNumberFormat="1" applyFont="1" applyFill="1" applyBorder="1" applyAlignment="1" applyProtection="1">
      <alignment horizontal="center" vertical="center" wrapText="1"/>
    </xf>
    <xf numFmtId="167" fontId="27" fillId="0" borderId="54" xfId="0" applyNumberFormat="1" applyFont="1" applyFill="1" applyBorder="1" applyAlignment="1" applyProtection="1">
      <alignment horizontal="center" vertical="center" wrapText="1"/>
    </xf>
    <xf numFmtId="0" fontId="40" fillId="0" borderId="0" xfId="0" applyFont="1" applyAlignment="1" applyProtection="1">
      <alignment horizontal="left" vertical="center"/>
      <protection locked="0"/>
    </xf>
    <xf numFmtId="0" fontId="40" fillId="0" borderId="0" xfId="0" applyFont="1" applyAlignment="1">
      <alignment vertical="center"/>
    </xf>
    <xf numFmtId="0" fontId="0" fillId="0" borderId="0" xfId="0" applyAlignment="1">
      <alignment vertical="center"/>
    </xf>
    <xf numFmtId="0" fontId="68" fillId="0" borderId="0" xfId="0" applyFont="1" applyBorder="1" applyAlignment="1" applyProtection="1">
      <alignment horizontal="left" vertical="center"/>
      <protection locked="0"/>
    </xf>
    <xf numFmtId="0" fontId="68" fillId="0" borderId="0" xfId="0" applyFont="1" applyBorder="1" applyAlignment="1">
      <alignment vertical="center"/>
    </xf>
    <xf numFmtId="0" fontId="47" fillId="0" borderId="0" xfId="0" applyFont="1" applyBorder="1" applyAlignment="1" applyProtection="1">
      <alignment horizontal="center" vertical="center"/>
      <protection locked="0"/>
    </xf>
    <xf numFmtId="0" fontId="47" fillId="0" borderId="0" xfId="0" applyFont="1" applyBorder="1" applyAlignment="1">
      <alignment vertical="center"/>
    </xf>
    <xf numFmtId="0" fontId="23" fillId="0" borderId="0" xfId="0" applyFont="1" applyBorder="1" applyAlignment="1" applyProtection="1">
      <alignment horizontal="center"/>
    </xf>
    <xf numFmtId="0" fontId="40" fillId="0" borderId="0" xfId="0" applyFont="1" applyBorder="1" applyAlignment="1" applyProtection="1">
      <alignment horizontal="left" vertical="center" wrapText="1"/>
      <protection locked="0"/>
    </xf>
    <xf numFmtId="0" fontId="40" fillId="0" borderId="0" xfId="0" applyFont="1" applyBorder="1" applyAlignment="1">
      <alignment vertical="center" wrapText="1"/>
    </xf>
    <xf numFmtId="0" fontId="0" fillId="0" borderId="0" xfId="0" applyAlignment="1">
      <alignment vertical="center" wrapText="1"/>
    </xf>
    <xf numFmtId="0" fontId="47" fillId="0" borderId="0" xfId="0" applyFont="1" applyBorder="1" applyAlignment="1" applyProtection="1">
      <alignment horizontal="left" vertical="center"/>
      <protection locked="0"/>
    </xf>
    <xf numFmtId="0" fontId="23" fillId="0" borderId="0" xfId="0" applyFont="1" applyBorder="1" applyAlignment="1" applyProtection="1">
      <alignment vertical="center"/>
      <protection locked="0"/>
    </xf>
    <xf numFmtId="0" fontId="23" fillId="0" borderId="0" xfId="0" applyFont="1" applyBorder="1" applyAlignment="1" applyProtection="1">
      <alignment horizontal="center" vertical="center"/>
      <protection locked="0"/>
    </xf>
    <xf numFmtId="0" fontId="23" fillId="0" borderId="0" xfId="0" applyFont="1" applyBorder="1" applyAlignment="1">
      <alignment vertical="center"/>
    </xf>
    <xf numFmtId="0" fontId="35" fillId="4" borderId="48" xfId="0" applyFont="1" applyFill="1" applyBorder="1" applyAlignment="1" applyProtection="1">
      <alignment horizontal="center" vertical="center" wrapText="1"/>
    </xf>
    <xf numFmtId="0" fontId="35" fillId="4" borderId="52" xfId="0" applyFont="1" applyFill="1" applyBorder="1" applyAlignment="1" applyProtection="1">
      <alignment horizontal="center" vertical="center" wrapText="1"/>
    </xf>
    <xf numFmtId="0" fontId="35" fillId="4" borderId="21" xfId="0" applyFont="1" applyFill="1" applyBorder="1" applyAlignment="1" applyProtection="1">
      <alignment horizontal="center" vertical="center" wrapText="1"/>
    </xf>
    <xf numFmtId="0" fontId="35" fillId="4" borderId="20" xfId="0" applyFont="1" applyFill="1" applyBorder="1" applyAlignment="1" applyProtection="1">
      <alignment horizontal="center" vertical="center" wrapText="1"/>
    </xf>
    <xf numFmtId="0" fontId="35" fillId="4" borderId="26" xfId="0" applyFont="1" applyFill="1" applyBorder="1" applyAlignment="1" applyProtection="1">
      <alignment horizontal="center" vertical="center" wrapText="1"/>
    </xf>
    <xf numFmtId="0" fontId="35" fillId="4" borderId="35" xfId="0" applyFont="1" applyFill="1" applyBorder="1" applyAlignment="1" applyProtection="1">
      <alignment horizontal="center" vertical="center" wrapText="1"/>
    </xf>
    <xf numFmtId="0" fontId="35" fillId="4" borderId="18" xfId="0" applyFont="1" applyFill="1" applyBorder="1" applyAlignment="1" applyProtection="1">
      <alignment horizontal="center" vertical="center" wrapText="1"/>
    </xf>
    <xf numFmtId="0" fontId="0" fillId="0" borderId="15" xfId="0" applyFont="1" applyBorder="1" applyAlignment="1" applyProtection="1">
      <alignment horizontal="center" wrapText="1"/>
    </xf>
    <xf numFmtId="0" fontId="35" fillId="4" borderId="55" xfId="0" applyFont="1" applyFill="1" applyBorder="1" applyAlignment="1" applyProtection="1">
      <alignment horizontal="center" vertical="center" wrapText="1" readingOrder="1"/>
    </xf>
    <xf numFmtId="0" fontId="35" fillId="4" borderId="17" xfId="0" applyFont="1" applyFill="1" applyBorder="1" applyAlignment="1" applyProtection="1">
      <alignment horizontal="center" vertical="center" wrapText="1" readingOrder="1"/>
    </xf>
    <xf numFmtId="0" fontId="46" fillId="0" borderId="0" xfId="0" applyFont="1" applyAlignment="1" applyProtection="1">
      <alignment horizontal="left" vertical="center"/>
    </xf>
    <xf numFmtId="0" fontId="39" fillId="0" borderId="0" xfId="0" applyFont="1" applyAlignment="1" applyProtection="1">
      <alignment vertical="center"/>
    </xf>
    <xf numFmtId="0" fontId="52" fillId="0" borderId="7" xfId="0" applyFont="1" applyBorder="1" applyAlignment="1" applyProtection="1">
      <alignment horizontal="left" vertical="center" wrapText="1"/>
    </xf>
    <xf numFmtId="0" fontId="52" fillId="0" borderId="25" xfId="0" applyFont="1" applyBorder="1" applyAlignment="1" applyProtection="1">
      <alignment horizontal="left" vertical="center" wrapText="1"/>
    </xf>
    <xf numFmtId="0" fontId="21" fillId="8" borderId="42" xfId="1" applyFont="1" applyFill="1" applyBorder="1" applyAlignment="1" applyProtection="1">
      <alignment horizontal="left" vertical="center" wrapText="1"/>
    </xf>
    <xf numFmtId="0" fontId="21" fillId="8" borderId="33" xfId="1" applyFont="1" applyFill="1" applyBorder="1" applyAlignment="1" applyProtection="1">
      <alignment horizontal="left" vertical="center" wrapText="1"/>
    </xf>
    <xf numFmtId="0" fontId="21" fillId="8" borderId="43" xfId="1" applyFont="1" applyFill="1" applyBorder="1" applyAlignment="1" applyProtection="1">
      <alignment horizontal="left" vertical="center" wrapText="1"/>
    </xf>
    <xf numFmtId="0" fontId="21" fillId="8" borderId="44" xfId="1" applyFont="1" applyFill="1" applyBorder="1" applyAlignment="1" applyProtection="1">
      <alignment horizontal="left" vertical="center" wrapText="1"/>
    </xf>
    <xf numFmtId="0" fontId="41" fillId="8" borderId="33" xfId="0" applyFont="1" applyFill="1" applyBorder="1" applyAlignment="1" applyProtection="1">
      <alignment horizontal="left" vertical="center" wrapText="1"/>
      <protection locked="0"/>
    </xf>
    <xf numFmtId="0" fontId="41" fillId="8" borderId="44" xfId="0" applyFont="1" applyFill="1" applyBorder="1" applyAlignment="1" applyProtection="1">
      <alignment horizontal="left" vertical="center" wrapText="1"/>
      <protection locked="0"/>
    </xf>
    <xf numFmtId="0" fontId="41" fillId="8" borderId="11" xfId="0" applyFont="1" applyFill="1" applyBorder="1" applyAlignment="1" applyProtection="1">
      <alignment horizontal="center" vertical="center" wrapText="1"/>
    </xf>
    <xf numFmtId="0" fontId="41" fillId="8" borderId="51" xfId="0" applyFont="1" applyFill="1" applyBorder="1" applyAlignment="1" applyProtection="1">
      <alignment horizontal="center" vertical="center" wrapText="1"/>
    </xf>
    <xf numFmtId="0" fontId="41" fillId="8" borderId="45" xfId="0" applyFont="1" applyFill="1" applyBorder="1" applyAlignment="1" applyProtection="1">
      <alignment horizontal="center" vertical="center" wrapText="1"/>
    </xf>
    <xf numFmtId="0" fontId="41" fillId="8" borderId="37" xfId="0" applyFont="1" applyFill="1" applyBorder="1" applyAlignment="1" applyProtection="1">
      <alignment horizontal="center" vertical="center" wrapText="1"/>
    </xf>
    <xf numFmtId="0" fontId="41" fillId="8" borderId="50" xfId="0" applyFont="1" applyFill="1" applyBorder="1" applyAlignment="1" applyProtection="1">
      <alignment horizontal="center" vertical="center" wrapText="1"/>
    </xf>
    <xf numFmtId="0" fontId="41" fillId="8" borderId="46" xfId="0" applyFont="1" applyFill="1" applyBorder="1" applyAlignment="1" applyProtection="1">
      <alignment horizontal="center" vertical="center" wrapText="1"/>
    </xf>
    <xf numFmtId="0" fontId="35" fillId="4" borderId="16" xfId="0" applyFont="1" applyFill="1" applyBorder="1" applyAlignment="1" applyProtection="1">
      <alignment horizontal="center" vertical="center"/>
    </xf>
    <xf numFmtId="0" fontId="0" fillId="0" borderId="12" xfId="0" applyFont="1" applyBorder="1" applyAlignment="1" applyProtection="1">
      <alignment horizontal="center" vertical="center"/>
    </xf>
    <xf numFmtId="0" fontId="35" fillId="4" borderId="32" xfId="0" applyFont="1" applyFill="1" applyBorder="1" applyAlignment="1" applyProtection="1">
      <alignment horizontal="center" vertical="center" wrapText="1" readingOrder="1"/>
    </xf>
    <xf numFmtId="0" fontId="0" fillId="4" borderId="32" xfId="0" applyFont="1" applyFill="1" applyBorder="1" applyAlignment="1" applyProtection="1">
      <alignment horizontal="center" vertical="center" wrapText="1" readingOrder="1"/>
    </xf>
    <xf numFmtId="0" fontId="0" fillId="0" borderId="32" xfId="0" applyFont="1" applyBorder="1" applyAlignment="1">
      <alignment horizontal="center" vertical="center" wrapText="1" readingOrder="1"/>
    </xf>
    <xf numFmtId="0" fontId="0" fillId="0" borderId="34" xfId="0" applyFont="1" applyBorder="1" applyAlignment="1">
      <alignment horizontal="center" vertical="center" wrapText="1" readingOrder="1"/>
    </xf>
    <xf numFmtId="0" fontId="35" fillId="4" borderId="14" xfId="0" applyFont="1" applyFill="1" applyBorder="1" applyAlignment="1" applyProtection="1">
      <alignment horizontal="center" vertical="center" wrapText="1" readingOrder="1"/>
    </xf>
    <xf numFmtId="0" fontId="35" fillId="4" borderId="26" xfId="0" applyFont="1" applyFill="1" applyBorder="1" applyAlignment="1" applyProtection="1">
      <alignment horizontal="center" vertical="center" wrapText="1" readingOrder="1"/>
    </xf>
    <xf numFmtId="0" fontId="0" fillId="0" borderId="26" xfId="0" applyFont="1" applyBorder="1" applyAlignment="1">
      <alignment horizontal="center" vertical="center" wrapText="1" readingOrder="1"/>
    </xf>
    <xf numFmtId="0" fontId="0" fillId="0" borderId="35" xfId="0" applyFont="1" applyBorder="1" applyAlignment="1">
      <alignment horizontal="center" vertical="center" wrapText="1" readingOrder="1"/>
    </xf>
    <xf numFmtId="0" fontId="46" fillId="0" borderId="29" xfId="0" applyFont="1" applyFill="1" applyBorder="1" applyAlignment="1" applyProtection="1">
      <alignment horizontal="center" vertical="center"/>
      <protection locked="0"/>
    </xf>
    <xf numFmtId="0" fontId="22" fillId="0" borderId="0" xfId="0" applyFont="1" applyAlignment="1" applyProtection="1">
      <alignment horizontal="left" vertical="center" wrapText="1"/>
    </xf>
    <xf numFmtId="0" fontId="22" fillId="0" borderId="0" xfId="0" applyFont="1" applyAlignment="1" applyProtection="1">
      <alignment horizontal="left" vertical="center"/>
    </xf>
    <xf numFmtId="0" fontId="0" fillId="0" borderId="0" xfId="0" applyAlignment="1" applyProtection="1">
      <alignment horizontal="left" vertical="center"/>
    </xf>
    <xf numFmtId="0" fontId="53" fillId="11" borderId="7" xfId="0" applyFont="1" applyFill="1" applyBorder="1" applyAlignment="1" applyProtection="1">
      <alignment horizontal="center" vertical="center"/>
    </xf>
    <xf numFmtId="0" fontId="53" fillId="11" borderId="25" xfId="0" applyFont="1" applyFill="1" applyBorder="1" applyAlignment="1" applyProtection="1">
      <alignment horizontal="center" vertical="center"/>
    </xf>
    <xf numFmtId="0" fontId="38" fillId="0" borderId="0" xfId="0" applyFont="1" applyAlignment="1" applyProtection="1">
      <alignment vertical="center" wrapText="1"/>
    </xf>
    <xf numFmtId="0" fontId="38" fillId="0" borderId="0" xfId="0" applyFont="1" applyAlignment="1" applyProtection="1">
      <alignment vertical="center"/>
    </xf>
    <xf numFmtId="0" fontId="44" fillId="0" borderId="0" xfId="0" applyFont="1" applyAlignment="1" applyProtection="1">
      <alignment vertical="center"/>
    </xf>
    <xf numFmtId="0" fontId="36" fillId="0" borderId="3" xfId="0" applyFont="1" applyBorder="1" applyAlignment="1" applyProtection="1">
      <alignment horizontal="center" vertical="center" wrapText="1"/>
    </xf>
    <xf numFmtId="0" fontId="23" fillId="0" borderId="3" xfId="0" applyFont="1" applyBorder="1" applyAlignment="1" applyProtection="1">
      <alignment horizontal="center" vertical="center" wrapText="1"/>
    </xf>
    <xf numFmtId="0" fontId="36" fillId="0" borderId="7" xfId="0" applyFont="1" applyBorder="1" applyAlignment="1" applyProtection="1">
      <alignment horizontal="center" vertical="center" wrapText="1"/>
    </xf>
    <xf numFmtId="0" fontId="36" fillId="0" borderId="24" xfId="0" applyFont="1" applyBorder="1" applyAlignment="1" applyProtection="1">
      <alignment horizontal="center" vertical="center" wrapText="1"/>
    </xf>
    <xf numFmtId="0" fontId="36" fillId="0" borderId="25" xfId="0" applyFont="1" applyBorder="1" applyAlignment="1" applyProtection="1">
      <alignment horizontal="center" vertical="center" wrapText="1"/>
    </xf>
    <xf numFmtId="0" fontId="13" fillId="0" borderId="7" xfId="0" applyFont="1" applyBorder="1" applyAlignment="1" applyProtection="1">
      <alignment horizontal="center" vertical="center"/>
    </xf>
    <xf numFmtId="0" fontId="13" fillId="0" borderId="25" xfId="0" applyFont="1" applyBorder="1" applyAlignment="1" applyProtection="1">
      <alignment horizontal="center" vertical="center"/>
    </xf>
    <xf numFmtId="14" fontId="9" fillId="5" borderId="3" xfId="0" applyNumberFormat="1" applyFont="1" applyFill="1" applyBorder="1" applyAlignment="1" applyProtection="1">
      <alignment horizontal="center" vertical="center" wrapText="1"/>
      <protection locked="0"/>
    </xf>
    <xf numFmtId="14" fontId="39" fillId="0" borderId="3" xfId="0" applyNumberFormat="1" applyFont="1" applyBorder="1" applyAlignment="1">
      <alignment horizontal="center" vertical="center" wrapText="1"/>
    </xf>
    <xf numFmtId="0" fontId="46" fillId="5" borderId="7" xfId="0" applyFont="1" applyFill="1" applyBorder="1" applyAlignment="1" applyProtection="1">
      <alignment horizontal="center" vertical="center" wrapText="1"/>
      <protection locked="0"/>
    </xf>
    <xf numFmtId="0" fontId="46" fillId="5" borderId="24" xfId="0"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wrapText="1"/>
      <protection locked="0"/>
    </xf>
    <xf numFmtId="0" fontId="54" fillId="0" borderId="0" xfId="0" applyFont="1" applyBorder="1" applyAlignment="1" applyProtection="1">
      <alignment horizontal="left" vertical="center"/>
      <protection locked="0"/>
    </xf>
    <xf numFmtId="0" fontId="54" fillId="0" borderId="0" xfId="0" applyFont="1" applyBorder="1" applyAlignment="1">
      <alignment vertical="center"/>
    </xf>
    <xf numFmtId="0" fontId="0" fillId="0" borderId="32" xfId="0" applyFont="1" applyBorder="1" applyAlignment="1" applyProtection="1">
      <alignment horizontal="center" vertical="center" wrapText="1" readingOrder="1"/>
    </xf>
    <xf numFmtId="0" fontId="0" fillId="0" borderId="34" xfId="0" applyFont="1" applyBorder="1" applyAlignment="1" applyProtection="1">
      <alignment horizontal="center" vertical="center" wrapText="1" readingOrder="1"/>
    </xf>
    <xf numFmtId="0" fontId="0" fillId="0" borderId="26" xfId="0" applyFont="1" applyBorder="1" applyAlignment="1" applyProtection="1">
      <alignment horizontal="center" vertical="center" wrapText="1" readingOrder="1"/>
    </xf>
    <xf numFmtId="0" fontId="0" fillId="0" borderId="35" xfId="0" applyFont="1" applyBorder="1" applyAlignment="1" applyProtection="1">
      <alignment horizontal="center" vertical="center" wrapText="1" readingOrder="1"/>
    </xf>
    <xf numFmtId="0" fontId="46" fillId="0" borderId="29" xfId="0" applyFont="1" applyFill="1" applyBorder="1" applyAlignment="1" applyProtection="1">
      <alignment horizontal="center" vertical="center"/>
    </xf>
    <xf numFmtId="14" fontId="9" fillId="5" borderId="3" xfId="0" applyNumberFormat="1" applyFont="1" applyFill="1" applyBorder="1" applyAlignment="1" applyProtection="1">
      <alignment horizontal="center" vertical="center" wrapText="1"/>
    </xf>
    <xf numFmtId="14" fontId="39" fillId="0" borderId="3" xfId="0" applyNumberFormat="1" applyFont="1" applyBorder="1" applyAlignment="1" applyProtection="1">
      <alignment horizontal="center" vertical="center" wrapText="1"/>
    </xf>
    <xf numFmtId="0" fontId="46" fillId="5" borderId="7"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0" fillId="0" borderId="0" xfId="0" applyFont="1" applyBorder="1" applyAlignment="1" applyProtection="1">
      <alignment horizontal="left" vertical="center"/>
      <protection locked="0"/>
    </xf>
    <xf numFmtId="0" fontId="40" fillId="0" borderId="0" xfId="0" applyFont="1" applyBorder="1" applyAlignment="1">
      <alignment vertical="center"/>
    </xf>
    <xf numFmtId="0" fontId="31" fillId="0" borderId="0" xfId="0" applyFont="1" applyBorder="1" applyAlignment="1" applyProtection="1">
      <alignment horizontal="center" vertical="top" wrapText="1"/>
      <protection locked="0"/>
    </xf>
    <xf numFmtId="0" fontId="23" fillId="0" borderId="0" xfId="0" applyFont="1" applyBorder="1" applyAlignment="1">
      <alignment horizontal="center"/>
    </xf>
    <xf numFmtId="0" fontId="31" fillId="0" borderId="0" xfId="0" applyFont="1" applyBorder="1" applyAlignment="1">
      <alignment horizontal="center" vertical="top" wrapText="1"/>
    </xf>
    <xf numFmtId="0" fontId="36" fillId="0" borderId="3" xfId="0" applyFont="1" applyBorder="1" applyAlignment="1" applyProtection="1">
      <alignment horizontal="center" vertical="center" wrapText="1"/>
      <protection locked="0"/>
    </xf>
    <xf numFmtId="0" fontId="23" fillId="0" borderId="3" xfId="0" applyFont="1" applyBorder="1" applyAlignment="1">
      <alignment horizontal="center" vertical="center" wrapText="1"/>
    </xf>
    <xf numFmtId="0" fontId="36" fillId="0" borderId="7" xfId="0" applyFont="1" applyBorder="1" applyAlignment="1" applyProtection="1">
      <alignment horizontal="center" vertical="center" wrapText="1"/>
      <protection locked="0"/>
    </xf>
    <xf numFmtId="0" fontId="36" fillId="0" borderId="24" xfId="0" applyFont="1" applyBorder="1" applyAlignment="1" applyProtection="1">
      <alignment horizontal="center" vertical="center" wrapText="1"/>
      <protection locked="0"/>
    </xf>
    <xf numFmtId="0" fontId="36" fillId="0" borderId="7" xfId="0" applyFont="1" applyBorder="1" applyAlignment="1">
      <alignment horizontal="center" vertical="center" wrapText="1"/>
    </xf>
    <xf numFmtId="0" fontId="36" fillId="0" borderId="24" xfId="0" applyFont="1" applyBorder="1" applyAlignment="1">
      <alignment horizontal="center" vertical="center" wrapText="1"/>
    </xf>
    <xf numFmtId="0" fontId="36" fillId="0" borderId="25" xfId="0" applyFont="1" applyBorder="1" applyAlignment="1">
      <alignment horizontal="center" vertical="center" wrapText="1"/>
    </xf>
    <xf numFmtId="0" fontId="13" fillId="0" borderId="7" xfId="0" applyFont="1" applyBorder="1" applyAlignment="1" applyProtection="1">
      <alignment horizontal="center" vertical="center"/>
      <protection locked="0"/>
    </xf>
    <xf numFmtId="0" fontId="13" fillId="0" borderId="25" xfId="0" applyFont="1" applyBorder="1" applyAlignment="1" applyProtection="1">
      <alignment horizontal="center" vertical="center"/>
      <protection locked="0"/>
    </xf>
    <xf numFmtId="14" fontId="61" fillId="0" borderId="7" xfId="12" applyNumberFormat="1" applyFont="1" applyFill="1" applyBorder="1" applyAlignment="1" applyProtection="1">
      <alignment horizontal="left"/>
    </xf>
    <xf numFmtId="14" fontId="61" fillId="0" borderId="24" xfId="12" applyNumberFormat="1" applyFont="1" applyFill="1" applyBorder="1" applyAlignment="1" applyProtection="1">
      <alignment horizontal="left"/>
    </xf>
    <xf numFmtId="14" fontId="61" fillId="0" borderId="25" xfId="12" applyNumberFormat="1" applyFont="1" applyFill="1" applyBorder="1" applyAlignment="1" applyProtection="1">
      <alignment horizontal="left"/>
    </xf>
    <xf numFmtId="0" fontId="61" fillId="9" borderId="7" xfId="0" applyFont="1" applyFill="1" applyBorder="1" applyAlignment="1" applyProtection="1">
      <alignment horizontal="center" vertical="center" wrapText="1"/>
    </xf>
    <xf numFmtId="0" fontId="61" fillId="9" borderId="25" xfId="0" applyFont="1" applyFill="1" applyBorder="1" applyAlignment="1" applyProtection="1">
      <alignment horizontal="center" vertical="center" wrapText="1"/>
    </xf>
    <xf numFmtId="0" fontId="61" fillId="0" borderId="7" xfId="12" applyFont="1" applyFill="1" applyBorder="1" applyAlignment="1" applyProtection="1">
      <alignment horizontal="center"/>
    </xf>
    <xf numFmtId="0" fontId="0" fillId="0" borderId="25" xfId="0" applyBorder="1" applyAlignment="1" applyProtection="1">
      <alignment horizontal="center"/>
    </xf>
    <xf numFmtId="0" fontId="60" fillId="0" borderId="0" xfId="12" applyFont="1" applyFill="1" applyBorder="1" applyAlignment="1" applyProtection="1">
      <alignment horizontal="center"/>
    </xf>
    <xf numFmtId="14" fontId="61" fillId="0" borderId="0" xfId="12" applyNumberFormat="1" applyFont="1" applyFill="1" applyBorder="1" applyAlignment="1" applyProtection="1">
      <alignment horizontal="center"/>
    </xf>
    <xf numFmtId="14" fontId="61" fillId="0" borderId="7" xfId="12" applyNumberFormat="1" applyFont="1" applyFill="1" applyBorder="1" applyAlignment="1" applyProtection="1">
      <alignment horizontal="center"/>
    </xf>
    <xf numFmtId="14" fontId="61" fillId="0" borderId="0" xfId="12" applyNumberFormat="1" applyFont="1" applyFill="1" applyBorder="1" applyAlignment="1" applyProtection="1">
      <alignment horizontal="center"/>
      <protection locked="0"/>
    </xf>
    <xf numFmtId="0" fontId="56" fillId="0" borderId="57" xfId="12" applyFont="1" applyFill="1" applyBorder="1" applyAlignment="1" applyProtection="1">
      <alignment horizontal="center"/>
    </xf>
    <xf numFmtId="0" fontId="56" fillId="0" borderId="58" xfId="12" applyFont="1" applyFill="1" applyBorder="1" applyAlignment="1" applyProtection="1">
      <alignment horizontal="center"/>
    </xf>
    <xf numFmtId="0" fontId="56" fillId="0" borderId="61" xfId="12" applyFont="1" applyFill="1" applyBorder="1" applyAlignment="1" applyProtection="1">
      <alignment horizontal="center"/>
    </xf>
    <xf numFmtId="0" fontId="64" fillId="9" borderId="59" xfId="12" applyFont="1" applyFill="1" applyBorder="1" applyAlignment="1" applyProtection="1">
      <alignment horizontal="center" vertical="center"/>
    </xf>
    <xf numFmtId="0" fontId="64" fillId="9" borderId="62" xfId="12" applyFont="1" applyFill="1" applyBorder="1" applyAlignment="1" applyProtection="1">
      <alignment horizontal="center" vertical="center"/>
    </xf>
    <xf numFmtId="0" fontId="64" fillId="9" borderId="3" xfId="12" applyFont="1" applyFill="1" applyBorder="1" applyAlignment="1" applyProtection="1">
      <alignment horizontal="center" vertical="center" wrapText="1"/>
    </xf>
    <xf numFmtId="0" fontId="64" fillId="9" borderId="63" xfId="12" applyFont="1" applyFill="1" applyBorder="1" applyAlignment="1" applyProtection="1">
      <alignment horizontal="center" vertical="center" wrapText="1"/>
    </xf>
    <xf numFmtId="0" fontId="64" fillId="9" borderId="59" xfId="12" applyFont="1" applyFill="1" applyBorder="1" applyAlignment="1" applyProtection="1">
      <alignment horizontal="center" vertical="center" wrapText="1"/>
    </xf>
    <xf numFmtId="0" fontId="64" fillId="9" borderId="62" xfId="12" applyFont="1" applyFill="1" applyBorder="1" applyAlignment="1" applyProtection="1">
      <alignment horizontal="center" vertical="center" wrapText="1"/>
    </xf>
    <xf numFmtId="0" fontId="64" fillId="9" borderId="60" xfId="12" applyFont="1" applyFill="1" applyBorder="1" applyAlignment="1" applyProtection="1">
      <alignment horizontal="center" vertical="center" wrapText="1"/>
    </xf>
    <xf numFmtId="0" fontId="64" fillId="9" borderId="64" xfId="12" applyFont="1" applyFill="1" applyBorder="1" applyAlignment="1" applyProtection="1">
      <alignment horizontal="center" vertical="center" wrapText="1"/>
    </xf>
    <xf numFmtId="0" fontId="56" fillId="9" borderId="64" xfId="12" applyFont="1" applyFill="1" applyBorder="1" applyAlignment="1" applyProtection="1">
      <alignment horizontal="center" vertical="center"/>
    </xf>
    <xf numFmtId="0" fontId="65" fillId="0" borderId="0" xfId="12" applyFont="1" applyFill="1" applyAlignment="1" applyProtection="1">
      <alignment horizontal="left" vertical="center" wrapText="1"/>
      <protection locked="0"/>
    </xf>
    <xf numFmtId="0" fontId="65" fillId="0" borderId="0" xfId="12" applyFont="1" applyFill="1" applyAlignment="1" applyProtection="1">
      <alignment horizontal="left" vertical="center"/>
      <protection locked="0"/>
    </xf>
    <xf numFmtId="0" fontId="66" fillId="0" borderId="29" xfId="12" applyFont="1" applyFill="1" applyBorder="1" applyAlignment="1" applyProtection="1">
      <alignment horizontal="center"/>
    </xf>
    <xf numFmtId="0" fontId="31" fillId="0" borderId="29" xfId="0" applyFont="1" applyBorder="1" applyAlignment="1" applyProtection="1">
      <alignment horizontal="center" vertical="center" wrapText="1"/>
    </xf>
    <xf numFmtId="0" fontId="64" fillId="9" borderId="72" xfId="12" applyFont="1" applyFill="1" applyBorder="1" applyAlignment="1" applyProtection="1">
      <alignment horizontal="center" vertical="center" wrapText="1"/>
    </xf>
    <xf numFmtId="0" fontId="64" fillId="9" borderId="71" xfId="12" applyFont="1" applyFill="1" applyBorder="1" applyAlignment="1" applyProtection="1">
      <alignment horizontal="center" vertical="center" wrapText="1"/>
    </xf>
    <xf numFmtId="0" fontId="62" fillId="0" borderId="67" xfId="12" applyFont="1" applyFill="1" applyBorder="1" applyAlignment="1" applyProtection="1">
      <alignment horizontal="center"/>
    </xf>
    <xf numFmtId="0" fontId="62" fillId="0" borderId="61" xfId="12" applyFont="1" applyFill="1" applyBorder="1" applyAlignment="1" applyProtection="1">
      <alignment horizontal="center"/>
    </xf>
    <xf numFmtId="0" fontId="31" fillId="0" borderId="0" xfId="0" applyFont="1" applyAlignment="1" applyProtection="1">
      <alignment horizontal="left" vertical="center" wrapText="1"/>
    </xf>
    <xf numFmtId="0" fontId="69" fillId="0" borderId="0" xfId="12" applyFont="1" applyFill="1" applyAlignment="1" applyProtection="1">
      <alignment horizontal="center" vertical="center"/>
      <protection locked="0"/>
    </xf>
    <xf numFmtId="0" fontId="71" fillId="0" borderId="26" xfId="0" applyFont="1" applyBorder="1" applyAlignment="1" applyProtection="1">
      <alignment horizontal="center" vertical="center"/>
      <protection locked="0"/>
    </xf>
    <xf numFmtId="0" fontId="70" fillId="0" borderId="26" xfId="12" applyFont="1" applyFill="1" applyBorder="1" applyAlignment="1" applyProtection="1">
      <alignment horizontal="center" vertical="center"/>
      <protection locked="0"/>
    </xf>
    <xf numFmtId="0" fontId="46" fillId="9" borderId="29" xfId="0" applyFont="1" applyFill="1" applyBorder="1" applyAlignment="1" applyProtection="1">
      <alignment horizontal="center" vertical="center" wrapText="1"/>
    </xf>
    <xf numFmtId="14" fontId="61" fillId="9" borderId="7" xfId="12" applyNumberFormat="1" applyFont="1" applyFill="1" applyBorder="1" applyAlignment="1" applyProtection="1">
      <alignment horizontal="center"/>
    </xf>
    <xf numFmtId="14" fontId="61" fillId="9" borderId="25" xfId="12" applyNumberFormat="1" applyFont="1" applyFill="1" applyBorder="1" applyAlignment="1" applyProtection="1">
      <alignment horizontal="center"/>
    </xf>
    <xf numFmtId="0" fontId="60" fillId="0" borderId="7" xfId="0" applyFont="1" applyBorder="1" applyAlignment="1" applyProtection="1">
      <alignment horizontal="center" vertical="center" wrapText="1"/>
    </xf>
    <xf numFmtId="0" fontId="60" fillId="0" borderId="24" xfId="0" applyFont="1" applyBorder="1" applyAlignment="1" applyProtection="1">
      <alignment horizontal="center" vertical="center" wrapText="1"/>
    </xf>
    <xf numFmtId="0" fontId="60" fillId="0" borderId="25" xfId="0" applyFont="1" applyBorder="1" applyAlignment="1" applyProtection="1">
      <alignment horizontal="center" vertical="center" wrapText="1"/>
    </xf>
    <xf numFmtId="0" fontId="46" fillId="9" borderId="7" xfId="0" applyFont="1" applyFill="1" applyBorder="1" applyAlignment="1" applyProtection="1">
      <alignment horizontal="center" vertical="center" wrapText="1"/>
    </xf>
    <xf numFmtId="0" fontId="46" fillId="9" borderId="24" xfId="0" applyFont="1" applyFill="1" applyBorder="1" applyAlignment="1" applyProtection="1">
      <alignment horizontal="center" vertical="center" wrapText="1"/>
    </xf>
    <xf numFmtId="0" fontId="46" fillId="9" borderId="25" xfId="0" applyFont="1" applyFill="1" applyBorder="1" applyAlignment="1" applyProtection="1">
      <alignment horizontal="center" vertical="center" wrapText="1"/>
    </xf>
  </cellXfs>
  <cellStyles count="14">
    <cellStyle name="Comma 2" xfId="11" xr:uid="{CB63628B-372D-4F61-B8C5-4AAF57DE9A75}"/>
    <cellStyle name="Comma 2 2" xfId="13" xr:uid="{3BD0F1F1-F6A1-49D4-BED3-C6698913939B}"/>
    <cellStyle name="Followed Hyperlink" xfId="8" builtinId="9" customBuiltin="1"/>
    <cellStyle name="Heading 1" xfId="1" builtinId="16" customBuiltin="1"/>
    <cellStyle name="Heading 2" xfId="3" builtinId="17" customBuiltin="1"/>
    <cellStyle name="Heading 3" xfId="4" builtinId="18" customBuiltin="1"/>
    <cellStyle name="Heading 4" xfId="2" builtinId="19" customBuiltin="1"/>
    <cellStyle name="Hyperlink" xfId="7" builtinId="8" customBuiltin="1"/>
    <cellStyle name="Normal" xfId="0" builtinId="0" customBuiltin="1"/>
    <cellStyle name="Normal 2" xfId="10" xr:uid="{C2496C36-0CCF-4FC9-ABDC-1785F1609E2F}"/>
    <cellStyle name="Normal 2 2" xfId="12" xr:uid="{24E3C094-356B-4393-83D6-3BC74C443CF1}"/>
    <cellStyle name="Percent" xfId="9" builtinId="5"/>
    <cellStyle name="Table_Details" xfId="6" xr:uid="{00000000-0005-0000-0000-000008000000}"/>
    <cellStyle name="Time" xfId="5" xr:uid="{00000000-0005-0000-0000-000009000000}"/>
  </cellStyles>
  <dxfs count="501">
    <dxf>
      <fill>
        <patternFill patternType="none">
          <bgColor auto="1"/>
        </patternFill>
      </fill>
      <border>
        <left style="thin">
          <color auto="1"/>
        </left>
        <right style="thin">
          <color auto="1"/>
        </right>
        <top style="thin">
          <color auto="1"/>
        </top>
        <bottom style="thin">
          <color auto="1"/>
        </bottom>
        <vertical/>
        <horizontal/>
      </border>
    </dxf>
    <dxf>
      <font>
        <color theme="0"/>
      </font>
    </dxf>
    <dxf>
      <font>
        <condense val="0"/>
        <extend val="0"/>
        <color indexed="42"/>
      </font>
    </dxf>
    <dxf>
      <font>
        <condense val="0"/>
        <extend val="0"/>
        <color indexed="42"/>
      </font>
    </dxf>
    <dxf>
      <font>
        <condense val="0"/>
        <extend val="0"/>
        <color indexed="42"/>
      </font>
    </dxf>
    <dxf>
      <font>
        <strike val="0"/>
        <color theme="0"/>
      </font>
      <fill>
        <patternFill patternType="none">
          <bgColor auto="1"/>
        </patternFill>
      </fill>
      <border>
        <left/>
        <right/>
        <top style="thin">
          <color auto="1"/>
        </top>
        <bottom/>
        <vertical/>
        <horizontal/>
      </border>
    </dxf>
    <dxf>
      <font>
        <strike val="0"/>
      </font>
      <fill>
        <patternFill patternType="none">
          <bgColor auto="1"/>
        </patternFill>
      </fill>
      <border>
        <left style="thin">
          <color auto="1"/>
        </left>
        <right style="thin">
          <color auto="1"/>
        </right>
        <top style="thin">
          <color auto="1"/>
        </top>
        <bottom style="thin">
          <color auto="1"/>
        </bottom>
        <vertical/>
        <horizontal/>
      </border>
    </dxf>
    <dxf>
      <font>
        <color rgb="FFFF0000"/>
      </font>
    </dxf>
    <dxf>
      <font>
        <color rgb="FFFF0000"/>
      </font>
    </dxf>
    <dxf>
      <font>
        <condense val="0"/>
        <extend val="0"/>
        <color indexed="42"/>
      </font>
    </dxf>
    <dxf>
      <font>
        <b/>
        <i val="0"/>
        <strike val="0"/>
        <condense val="0"/>
        <extend val="0"/>
        <outline val="0"/>
        <shadow val="0"/>
        <u val="none"/>
        <vertAlign val="baseline"/>
        <sz val="8.5"/>
        <color theme="6"/>
        <name val="Arial"/>
        <scheme val="minor"/>
      </font>
      <numFmt numFmtId="167" formatCode="0;[Red]0"/>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top style="thin">
          <color indexed="64"/>
        </top>
        <bottom style="medium">
          <color indexed="64"/>
        </bottom>
      </border>
      <protection locked="1" hidden="0"/>
    </dxf>
    <dxf>
      <font>
        <b/>
        <strike val="0"/>
        <outline val="0"/>
        <shadow val="0"/>
        <u val="none"/>
        <vertAlign val="baseline"/>
        <sz val="8"/>
        <color theme="1" tint="0.34998626667073579"/>
        <name val="Arial"/>
        <scheme val="minor"/>
      </font>
      <numFmt numFmtId="1" formatCode="0"/>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protection locked="0" hidden="0"/>
    </dxf>
    <dxf>
      <border outline="0">
        <top style="thin">
          <color rgb="FF000000"/>
        </top>
      </border>
    </dxf>
    <dxf>
      <font>
        <b/>
        <i val="0"/>
        <strike val="0"/>
        <condense val="0"/>
        <extend val="0"/>
        <outline val="0"/>
        <shadow val="0"/>
        <u val="none"/>
        <vertAlign val="baseline"/>
        <sz val="8.5"/>
        <color rgb="FFF0AE1E"/>
        <name val="Arial"/>
        <scheme val="none"/>
      </font>
      <numFmt numFmtId="1" formatCode="0"/>
      <fill>
        <patternFill patternType="none">
          <fgColor rgb="FF000000"/>
          <bgColor auto="1"/>
        </patternFill>
      </fill>
      <alignment horizontal="center" vertical="center" textRotation="0" wrapText="1" indent="0" justifyLastLine="0" shrinkToFit="0" readingOrder="0"/>
      <border diagonalUp="0" diagonalDown="0" outline="0">
        <left style="thin">
          <color rgb="FF000000"/>
        </left>
        <right style="thin">
          <color rgb="FF000000"/>
        </right>
        <top/>
        <bottom/>
      </border>
      <protection locked="1" hidden="0"/>
    </dxf>
    <dxf>
      <numFmt numFmtId="1" formatCode="0"/>
      <protection locked="0" hidden="0"/>
    </dxf>
    <dxf>
      <font>
        <b/>
        <strike val="0"/>
        <outline val="0"/>
        <shadow val="0"/>
        <u val="none"/>
        <vertAlign val="baseline"/>
        <sz val="8"/>
        <color theme="0"/>
        <name val="Arial"/>
        <scheme val="minor"/>
      </font>
      <fill>
        <patternFill>
          <fgColor indexed="64"/>
          <bgColor theme="1" tint="0.249977111117893"/>
        </patternFill>
      </fill>
      <alignment horizontal="center" vertical="center" textRotation="0" wrapText="0" indent="0" justifyLastLine="0" shrinkToFit="0" readingOrder="0"/>
      <protection locked="0" hidden="0"/>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auto="1"/>
      </font>
      <fill>
        <patternFill>
          <bgColor rgb="FF92D050"/>
        </patternFill>
      </fill>
    </dxf>
    <dxf>
      <font>
        <color auto="1"/>
      </font>
      <fill>
        <patternFill>
          <bgColor rgb="FF92D050"/>
        </patternFill>
      </fill>
    </dxf>
    <dxf>
      <font>
        <b/>
        <i val="0"/>
        <color auto="1"/>
      </font>
      <fill>
        <patternFill>
          <bgColor rgb="FF92D050"/>
        </patternFill>
      </fill>
    </dxf>
    <dxf>
      <font>
        <b val="0"/>
        <i val="0"/>
        <strike val="0"/>
        <color auto="1"/>
      </font>
      <fill>
        <patternFill>
          <bgColor rgb="FF92D050"/>
        </patternFill>
      </fill>
    </dxf>
    <dxf>
      <font>
        <color rgb="FFFF0000"/>
      </font>
      <fill>
        <patternFill>
          <bgColor rgb="FFFFFF00"/>
        </patternFill>
      </fill>
    </dxf>
    <dxf>
      <fill>
        <patternFill>
          <bgColor rgb="FFFF0000"/>
        </patternFill>
      </fill>
    </dxf>
    <dxf>
      <fill>
        <patternFill>
          <bgColor rgb="FFFF0000"/>
        </patternFill>
      </fill>
    </dxf>
    <dxf>
      <font>
        <color auto="1"/>
      </font>
      <fill>
        <patternFill>
          <bgColor rgb="FF92D050"/>
        </patternFill>
      </fill>
    </dxf>
    <dxf>
      <font>
        <color rgb="FFFF0000"/>
      </font>
      <fill>
        <patternFill>
          <bgColor rgb="FFFFFF00"/>
        </patternFill>
      </fill>
    </dxf>
    <dxf>
      <font>
        <color auto="1"/>
      </font>
      <fill>
        <patternFill>
          <bgColor theme="2" tint="-9.9948118533890809E-2"/>
        </patternFill>
      </fill>
      <border>
        <left style="thin">
          <color auto="1"/>
        </left>
        <right style="thin">
          <color auto="1"/>
        </right>
        <top style="thin">
          <color auto="1"/>
        </top>
        <bottom style="thin">
          <color auto="1"/>
        </bottom>
      </border>
    </dxf>
    <dxf>
      <font>
        <color theme="0"/>
      </font>
    </dxf>
    <dxf>
      <font>
        <color rgb="FFFF0000"/>
      </font>
      <fill>
        <patternFill>
          <bgColor rgb="FFFFFF00"/>
        </patternFill>
      </fill>
    </dxf>
    <dxf>
      <font>
        <b val="0"/>
        <i val="0"/>
        <strike val="0"/>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b val="0"/>
        <i val="0"/>
        <strike val="0"/>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b/>
        <i val="0"/>
        <strike val="0"/>
        <condense val="0"/>
        <extend val="0"/>
        <outline val="0"/>
        <shadow val="0"/>
        <u val="none"/>
        <vertAlign val="baseline"/>
        <sz val="8.5"/>
        <color theme="6"/>
        <name val="Arial"/>
        <scheme val="minor"/>
      </font>
      <numFmt numFmtId="167" formatCode="0;[Red]0"/>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top style="thin">
          <color indexed="64"/>
        </top>
        <bottom style="medium">
          <color indexed="64"/>
        </bottom>
      </border>
      <protection locked="1" hidden="0"/>
    </dxf>
    <dxf>
      <font>
        <b/>
        <strike val="0"/>
        <outline val="0"/>
        <shadow val="0"/>
        <u val="none"/>
        <vertAlign val="baseline"/>
        <sz val="8"/>
        <color theme="1" tint="0.34998626667073579"/>
        <name val="Arial"/>
        <scheme val="minor"/>
      </font>
      <numFmt numFmtId="1" formatCode="0"/>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protection locked="0" hidden="0"/>
    </dxf>
    <dxf>
      <border outline="0">
        <top style="thin">
          <color rgb="FF000000"/>
        </top>
      </border>
    </dxf>
    <dxf>
      <font>
        <b/>
        <i val="0"/>
        <strike val="0"/>
        <condense val="0"/>
        <extend val="0"/>
        <outline val="0"/>
        <shadow val="0"/>
        <u val="none"/>
        <vertAlign val="baseline"/>
        <sz val="8.5"/>
        <color rgb="FFF0AE1E"/>
        <name val="Arial"/>
        <scheme val="none"/>
      </font>
      <numFmt numFmtId="1" formatCode="0"/>
      <fill>
        <patternFill patternType="none">
          <fgColor rgb="FF000000"/>
          <bgColor auto="1"/>
        </patternFill>
      </fill>
      <alignment horizontal="center" vertical="center" textRotation="0" wrapText="1" indent="0" justifyLastLine="0" shrinkToFit="0" readingOrder="0"/>
      <border diagonalUp="0" diagonalDown="0" outline="0">
        <left style="thin">
          <color rgb="FF000000"/>
        </left>
        <right style="thin">
          <color rgb="FF000000"/>
        </right>
        <top/>
        <bottom/>
      </border>
      <protection locked="1" hidden="0"/>
    </dxf>
    <dxf>
      <numFmt numFmtId="1" formatCode="0"/>
      <protection locked="0" hidden="0"/>
    </dxf>
    <dxf>
      <font>
        <b/>
        <strike val="0"/>
        <outline val="0"/>
        <shadow val="0"/>
        <u val="none"/>
        <vertAlign val="baseline"/>
        <sz val="8"/>
        <color theme="0"/>
        <name val="Arial"/>
        <scheme val="minor"/>
      </font>
      <fill>
        <patternFill>
          <fgColor indexed="64"/>
          <bgColor theme="1" tint="0.249977111117893"/>
        </patternFill>
      </fill>
      <alignment horizontal="center" vertical="center" textRotation="0" wrapText="0" indent="0" justifyLastLine="0" shrinkToFit="0" readingOrder="0"/>
      <protection locked="0" hidden="0"/>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auto="1"/>
      </font>
      <fill>
        <patternFill>
          <bgColor rgb="FF92D050"/>
        </patternFill>
      </fill>
    </dxf>
    <dxf>
      <font>
        <color auto="1"/>
      </font>
      <fill>
        <patternFill>
          <bgColor rgb="FF92D050"/>
        </patternFill>
      </fill>
    </dxf>
    <dxf>
      <font>
        <b/>
        <i val="0"/>
        <color auto="1"/>
      </font>
      <fill>
        <patternFill>
          <bgColor rgb="FF92D050"/>
        </patternFill>
      </fill>
    </dxf>
    <dxf>
      <font>
        <b val="0"/>
        <i val="0"/>
        <strike val="0"/>
        <color auto="1"/>
      </font>
      <fill>
        <patternFill>
          <bgColor rgb="FF92D050"/>
        </patternFill>
      </fill>
    </dxf>
    <dxf>
      <font>
        <color rgb="FFFF0000"/>
      </font>
      <fill>
        <patternFill>
          <bgColor rgb="FFFFFF00"/>
        </patternFill>
      </fill>
    </dxf>
    <dxf>
      <fill>
        <patternFill>
          <bgColor rgb="FFFF0000"/>
        </patternFill>
      </fill>
    </dxf>
    <dxf>
      <fill>
        <patternFill>
          <bgColor rgb="FFFF0000"/>
        </patternFill>
      </fill>
    </dxf>
    <dxf>
      <font>
        <color auto="1"/>
      </font>
      <fill>
        <patternFill>
          <bgColor rgb="FF92D050"/>
        </patternFill>
      </fill>
    </dxf>
    <dxf>
      <font>
        <color rgb="FFFF0000"/>
      </font>
      <fill>
        <patternFill>
          <bgColor rgb="FFFFFF00"/>
        </patternFill>
      </fill>
    </dxf>
    <dxf>
      <font>
        <color auto="1"/>
      </font>
      <fill>
        <patternFill>
          <bgColor theme="2" tint="-9.9948118533890809E-2"/>
        </patternFill>
      </fill>
      <border>
        <left style="thin">
          <color auto="1"/>
        </left>
        <right style="thin">
          <color auto="1"/>
        </right>
        <top style="thin">
          <color auto="1"/>
        </top>
        <bottom style="thin">
          <color auto="1"/>
        </bottom>
      </border>
    </dxf>
    <dxf>
      <font>
        <color theme="0"/>
      </font>
    </dxf>
    <dxf>
      <font>
        <color rgb="FFFF0000"/>
      </font>
      <fill>
        <patternFill>
          <bgColor rgb="FFFFFF00"/>
        </patternFill>
      </fill>
    </dxf>
    <dxf>
      <font>
        <b val="0"/>
        <i val="0"/>
        <strike val="0"/>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b val="0"/>
        <i val="0"/>
        <strike val="0"/>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b/>
        <i val="0"/>
        <strike val="0"/>
        <condense val="0"/>
        <extend val="0"/>
        <outline val="0"/>
        <shadow val="0"/>
        <u val="none"/>
        <vertAlign val="baseline"/>
        <sz val="8.5"/>
        <color theme="6"/>
        <name val="Arial"/>
        <scheme val="minor"/>
      </font>
      <numFmt numFmtId="167" formatCode="0;[Red]0"/>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top style="thin">
          <color indexed="64"/>
        </top>
        <bottom style="medium">
          <color indexed="64"/>
        </bottom>
      </border>
      <protection locked="1" hidden="0"/>
    </dxf>
    <dxf>
      <font>
        <b/>
        <strike val="0"/>
        <outline val="0"/>
        <shadow val="0"/>
        <u val="none"/>
        <vertAlign val="baseline"/>
        <sz val="8"/>
        <color theme="1" tint="0.34998626667073579"/>
        <name val="Arial"/>
        <scheme val="minor"/>
      </font>
      <numFmt numFmtId="1" formatCode="0"/>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protection locked="0" hidden="0"/>
    </dxf>
    <dxf>
      <border outline="0">
        <top style="thin">
          <color rgb="FF000000"/>
        </top>
      </border>
    </dxf>
    <dxf>
      <font>
        <b/>
        <i val="0"/>
        <strike val="0"/>
        <condense val="0"/>
        <extend val="0"/>
        <outline val="0"/>
        <shadow val="0"/>
        <u val="none"/>
        <vertAlign val="baseline"/>
        <sz val="8.5"/>
        <color rgb="FFF0AE1E"/>
        <name val="Arial"/>
        <scheme val="none"/>
      </font>
      <numFmt numFmtId="1" formatCode="0"/>
      <fill>
        <patternFill patternType="none">
          <fgColor rgb="FF000000"/>
          <bgColor auto="1"/>
        </patternFill>
      </fill>
      <alignment horizontal="center" vertical="center" textRotation="0" wrapText="1" indent="0" justifyLastLine="0" shrinkToFit="0" readingOrder="0"/>
      <border diagonalUp="0" diagonalDown="0" outline="0">
        <left style="thin">
          <color rgb="FF000000"/>
        </left>
        <right style="thin">
          <color rgb="FF000000"/>
        </right>
        <top/>
        <bottom/>
      </border>
      <protection locked="1" hidden="0"/>
    </dxf>
    <dxf>
      <numFmt numFmtId="1" formatCode="0"/>
      <protection locked="0" hidden="0"/>
    </dxf>
    <dxf>
      <font>
        <b/>
        <strike val="0"/>
        <outline val="0"/>
        <shadow val="0"/>
        <u val="none"/>
        <vertAlign val="baseline"/>
        <sz val="8"/>
        <color theme="0"/>
        <name val="Arial"/>
        <scheme val="minor"/>
      </font>
      <fill>
        <patternFill>
          <fgColor indexed="64"/>
          <bgColor theme="1" tint="0.249977111117893"/>
        </patternFill>
      </fill>
      <alignment horizontal="center" vertical="center" textRotation="0" wrapText="0" indent="0" justifyLastLine="0" shrinkToFit="0" readingOrder="0"/>
      <protection locked="0" hidden="0"/>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auto="1"/>
      </font>
      <fill>
        <patternFill>
          <bgColor rgb="FF92D050"/>
        </patternFill>
      </fill>
    </dxf>
    <dxf>
      <font>
        <color auto="1"/>
      </font>
      <fill>
        <patternFill>
          <bgColor rgb="FF92D050"/>
        </patternFill>
      </fill>
    </dxf>
    <dxf>
      <font>
        <b/>
        <i val="0"/>
        <color auto="1"/>
      </font>
      <fill>
        <patternFill>
          <bgColor rgb="FF92D050"/>
        </patternFill>
      </fill>
    </dxf>
    <dxf>
      <font>
        <b val="0"/>
        <i val="0"/>
        <strike val="0"/>
        <color auto="1"/>
      </font>
      <fill>
        <patternFill>
          <bgColor rgb="FF92D050"/>
        </patternFill>
      </fill>
    </dxf>
    <dxf>
      <font>
        <color rgb="FFFF0000"/>
      </font>
      <fill>
        <patternFill>
          <bgColor rgb="FFFFFF00"/>
        </patternFill>
      </fill>
    </dxf>
    <dxf>
      <fill>
        <patternFill>
          <bgColor rgb="FFFF0000"/>
        </patternFill>
      </fill>
    </dxf>
    <dxf>
      <fill>
        <patternFill>
          <bgColor rgb="FFFF0000"/>
        </patternFill>
      </fill>
    </dxf>
    <dxf>
      <font>
        <color auto="1"/>
      </font>
      <fill>
        <patternFill>
          <bgColor rgb="FF92D050"/>
        </patternFill>
      </fill>
    </dxf>
    <dxf>
      <font>
        <color rgb="FFFF0000"/>
      </font>
      <fill>
        <patternFill>
          <bgColor rgb="FFFFFF00"/>
        </patternFill>
      </fill>
    </dxf>
    <dxf>
      <font>
        <color auto="1"/>
      </font>
      <fill>
        <patternFill>
          <bgColor theme="2" tint="-9.9948118533890809E-2"/>
        </patternFill>
      </fill>
      <border>
        <left style="thin">
          <color auto="1"/>
        </left>
        <right style="thin">
          <color auto="1"/>
        </right>
        <top style="thin">
          <color auto="1"/>
        </top>
        <bottom style="thin">
          <color auto="1"/>
        </bottom>
      </border>
    </dxf>
    <dxf>
      <font>
        <color theme="0"/>
      </font>
    </dxf>
    <dxf>
      <font>
        <color rgb="FFFF0000"/>
      </font>
      <fill>
        <patternFill>
          <bgColor rgb="FFFFFF00"/>
        </patternFill>
      </fill>
    </dxf>
    <dxf>
      <font>
        <b val="0"/>
        <i val="0"/>
        <strike val="0"/>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b val="0"/>
        <i val="0"/>
        <strike val="0"/>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b/>
        <i val="0"/>
        <strike val="0"/>
        <condense val="0"/>
        <extend val="0"/>
        <outline val="0"/>
        <shadow val="0"/>
        <u val="none"/>
        <vertAlign val="baseline"/>
        <sz val="8.5"/>
        <color theme="6"/>
        <name val="Arial"/>
        <scheme val="minor"/>
      </font>
      <numFmt numFmtId="167" formatCode="0;[Red]0"/>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top style="thin">
          <color indexed="64"/>
        </top>
        <bottom style="medium">
          <color indexed="64"/>
        </bottom>
      </border>
      <protection locked="1" hidden="0"/>
    </dxf>
    <dxf>
      <font>
        <b/>
        <strike val="0"/>
        <outline val="0"/>
        <shadow val="0"/>
        <u val="none"/>
        <vertAlign val="baseline"/>
        <sz val="8"/>
        <color theme="1" tint="0.34998626667073579"/>
        <name val="Arial"/>
        <scheme val="minor"/>
      </font>
      <numFmt numFmtId="1" formatCode="0"/>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protection locked="0" hidden="0"/>
    </dxf>
    <dxf>
      <border outline="0">
        <top style="thin">
          <color rgb="FF000000"/>
        </top>
      </border>
    </dxf>
    <dxf>
      <font>
        <b/>
        <i val="0"/>
        <strike val="0"/>
        <condense val="0"/>
        <extend val="0"/>
        <outline val="0"/>
        <shadow val="0"/>
        <u val="none"/>
        <vertAlign val="baseline"/>
        <sz val="8.5"/>
        <color rgb="FFF0AE1E"/>
        <name val="Arial"/>
        <scheme val="none"/>
      </font>
      <numFmt numFmtId="1" formatCode="0"/>
      <fill>
        <patternFill patternType="none">
          <fgColor rgb="FF000000"/>
          <bgColor auto="1"/>
        </patternFill>
      </fill>
      <alignment horizontal="center" vertical="center" textRotation="0" wrapText="1" indent="0" justifyLastLine="0" shrinkToFit="0" readingOrder="0"/>
      <border diagonalUp="0" diagonalDown="0" outline="0">
        <left style="thin">
          <color rgb="FF000000"/>
        </left>
        <right style="thin">
          <color rgb="FF000000"/>
        </right>
        <top/>
        <bottom/>
      </border>
      <protection locked="1" hidden="0"/>
    </dxf>
    <dxf>
      <numFmt numFmtId="1" formatCode="0"/>
      <protection locked="0" hidden="0"/>
    </dxf>
    <dxf>
      <font>
        <b/>
        <strike val="0"/>
        <outline val="0"/>
        <shadow val="0"/>
        <u val="none"/>
        <vertAlign val="baseline"/>
        <sz val="8"/>
        <color theme="0"/>
        <name val="Arial"/>
        <scheme val="minor"/>
      </font>
      <fill>
        <patternFill>
          <fgColor indexed="64"/>
          <bgColor theme="1" tint="0.249977111117893"/>
        </patternFill>
      </fill>
      <alignment horizontal="center" vertical="center" textRotation="0" wrapText="0" indent="0" justifyLastLine="0" shrinkToFit="0" readingOrder="0"/>
      <protection locked="0" hidden="0"/>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34998626667073579"/>
        </patternFill>
      </fill>
    </dxf>
    <dxf>
      <fill>
        <patternFill>
          <bgColor theme="0" tint="-0.24994659260841701"/>
        </patternFill>
      </fill>
    </dxf>
    <dxf>
      <fill>
        <patternFill>
          <bgColor theme="0" tint="-0.24994659260841701"/>
        </patternFill>
      </fill>
    </dxf>
    <dxf>
      <fill>
        <patternFill>
          <bgColor theme="0" tint="-0.24994659260841701"/>
        </patternFill>
      </fill>
    </dxf>
    <dxf>
      <font>
        <color auto="1"/>
      </font>
      <fill>
        <patternFill>
          <bgColor rgb="FF92D050"/>
        </patternFill>
      </fill>
    </dxf>
    <dxf>
      <font>
        <color auto="1"/>
      </font>
      <fill>
        <patternFill>
          <bgColor rgb="FF92D050"/>
        </patternFill>
      </fill>
    </dxf>
    <dxf>
      <font>
        <b/>
        <i val="0"/>
        <color auto="1"/>
      </font>
      <fill>
        <patternFill>
          <bgColor rgb="FF92D050"/>
        </patternFill>
      </fill>
    </dxf>
    <dxf>
      <font>
        <b val="0"/>
        <i val="0"/>
        <strike val="0"/>
        <color auto="1"/>
      </font>
      <fill>
        <patternFill>
          <bgColor rgb="FF92D050"/>
        </patternFill>
      </fill>
    </dxf>
    <dxf>
      <font>
        <color rgb="FFFF0000"/>
      </font>
      <fill>
        <patternFill>
          <bgColor rgb="FFFFFF00"/>
        </patternFill>
      </fill>
    </dxf>
    <dxf>
      <fill>
        <patternFill>
          <bgColor rgb="FFFF0000"/>
        </patternFill>
      </fill>
    </dxf>
    <dxf>
      <fill>
        <patternFill>
          <bgColor rgb="FFFF0000"/>
        </patternFill>
      </fill>
    </dxf>
    <dxf>
      <font>
        <color auto="1"/>
      </font>
      <fill>
        <patternFill>
          <bgColor rgb="FF92D050"/>
        </patternFill>
      </fill>
    </dxf>
    <dxf>
      <font>
        <color rgb="FFFF0000"/>
      </font>
      <fill>
        <patternFill>
          <bgColor rgb="FFFFFF00"/>
        </patternFill>
      </fill>
    </dxf>
    <dxf>
      <font>
        <color auto="1"/>
      </font>
      <fill>
        <patternFill>
          <bgColor theme="2" tint="-9.9948118533890809E-2"/>
        </patternFill>
      </fill>
      <border>
        <left style="thin">
          <color auto="1"/>
        </left>
        <right style="thin">
          <color auto="1"/>
        </right>
        <top style="thin">
          <color auto="1"/>
        </top>
        <bottom style="thin">
          <color auto="1"/>
        </bottom>
      </border>
    </dxf>
    <dxf>
      <font>
        <color theme="0"/>
      </font>
    </dxf>
    <dxf>
      <font>
        <color rgb="FFFF0000"/>
      </font>
      <fill>
        <patternFill>
          <bgColor rgb="FFFFFF00"/>
        </patternFill>
      </fill>
    </dxf>
    <dxf>
      <font>
        <b val="0"/>
        <i val="0"/>
        <strike val="0"/>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b val="0"/>
        <i val="0"/>
        <strike val="0"/>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b/>
        <i val="0"/>
        <strike val="0"/>
        <condense val="0"/>
        <extend val="0"/>
        <outline val="0"/>
        <shadow val="0"/>
        <u val="none"/>
        <vertAlign val="baseline"/>
        <sz val="8.5"/>
        <color theme="6"/>
        <name val="Arial"/>
        <scheme val="minor"/>
      </font>
      <numFmt numFmtId="167" formatCode="0;[Red]0"/>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top style="thin">
          <color indexed="64"/>
        </top>
        <bottom style="medium">
          <color indexed="64"/>
        </bottom>
      </border>
      <protection locked="1" hidden="0"/>
    </dxf>
    <dxf>
      <font>
        <b/>
        <strike val="0"/>
        <outline val="0"/>
        <shadow val="0"/>
        <u val="none"/>
        <vertAlign val="baseline"/>
        <sz val="8"/>
        <color theme="1" tint="0.34998626667073579"/>
        <name val="Arial"/>
        <scheme val="minor"/>
      </font>
      <numFmt numFmtId="1" formatCode="0"/>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protection locked="0" hidden="0"/>
    </dxf>
    <dxf>
      <border outline="0">
        <top style="thin">
          <color rgb="FF000000"/>
        </top>
      </border>
    </dxf>
    <dxf>
      <font>
        <b/>
        <i val="0"/>
        <strike val="0"/>
        <condense val="0"/>
        <extend val="0"/>
        <outline val="0"/>
        <shadow val="0"/>
        <u val="none"/>
        <vertAlign val="baseline"/>
        <sz val="8.5"/>
        <color rgb="FFF0AE1E"/>
        <name val="Arial"/>
        <scheme val="none"/>
      </font>
      <numFmt numFmtId="1" formatCode="0"/>
      <fill>
        <patternFill patternType="none">
          <fgColor rgb="FF000000"/>
          <bgColor auto="1"/>
        </patternFill>
      </fill>
      <alignment horizontal="center" vertical="center" textRotation="0" wrapText="1" indent="0" justifyLastLine="0" shrinkToFit="0" readingOrder="0"/>
      <border diagonalUp="0" diagonalDown="0" outline="0">
        <left style="thin">
          <color rgb="FF000000"/>
        </left>
        <right style="thin">
          <color rgb="FF000000"/>
        </right>
        <top/>
        <bottom/>
      </border>
      <protection locked="1" hidden="0"/>
    </dxf>
    <dxf>
      <numFmt numFmtId="1" formatCode="0"/>
      <protection locked="0" hidden="0"/>
    </dxf>
    <dxf>
      <font>
        <b/>
        <strike val="0"/>
        <outline val="0"/>
        <shadow val="0"/>
        <u val="none"/>
        <vertAlign val="baseline"/>
        <sz val="8"/>
        <color theme="0"/>
        <name val="Arial"/>
        <scheme val="minor"/>
      </font>
      <fill>
        <patternFill>
          <fgColor indexed="64"/>
          <bgColor theme="1" tint="0.249977111117893"/>
        </patternFill>
      </fill>
      <alignment horizontal="center" vertical="center" textRotation="0" wrapText="0" indent="0" justifyLastLine="0" shrinkToFit="0" readingOrder="0"/>
      <protection locked="0" hidden="0"/>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auto="1"/>
      </font>
      <fill>
        <patternFill>
          <bgColor rgb="FF92D050"/>
        </patternFill>
      </fill>
    </dxf>
    <dxf>
      <font>
        <color auto="1"/>
      </font>
      <fill>
        <patternFill>
          <bgColor rgb="FF92D050"/>
        </patternFill>
      </fill>
    </dxf>
    <dxf>
      <font>
        <b/>
        <i val="0"/>
        <color auto="1"/>
      </font>
      <fill>
        <patternFill>
          <bgColor rgb="FF92D050"/>
        </patternFill>
      </fill>
    </dxf>
    <dxf>
      <font>
        <b val="0"/>
        <i val="0"/>
        <strike val="0"/>
        <color auto="1"/>
      </font>
      <fill>
        <patternFill>
          <bgColor rgb="FF92D050"/>
        </patternFill>
      </fill>
    </dxf>
    <dxf>
      <font>
        <color rgb="FFFF0000"/>
      </font>
      <fill>
        <patternFill>
          <bgColor rgb="FFFFFF00"/>
        </patternFill>
      </fill>
    </dxf>
    <dxf>
      <fill>
        <patternFill>
          <bgColor rgb="FFFF0000"/>
        </patternFill>
      </fill>
    </dxf>
    <dxf>
      <fill>
        <patternFill>
          <bgColor rgb="FFFF0000"/>
        </patternFill>
      </fill>
    </dxf>
    <dxf>
      <font>
        <color auto="1"/>
      </font>
      <fill>
        <patternFill>
          <bgColor rgb="FF92D050"/>
        </patternFill>
      </fill>
    </dxf>
    <dxf>
      <font>
        <color rgb="FFFF0000"/>
      </font>
      <fill>
        <patternFill>
          <bgColor rgb="FFFFFF00"/>
        </patternFill>
      </fill>
    </dxf>
    <dxf>
      <font>
        <color auto="1"/>
      </font>
      <fill>
        <patternFill>
          <bgColor theme="2" tint="-9.9948118533890809E-2"/>
        </patternFill>
      </fill>
      <border>
        <left style="thin">
          <color auto="1"/>
        </left>
        <right style="thin">
          <color auto="1"/>
        </right>
        <top style="thin">
          <color auto="1"/>
        </top>
        <bottom style="thin">
          <color auto="1"/>
        </bottom>
      </border>
    </dxf>
    <dxf>
      <font>
        <color theme="0"/>
      </font>
    </dxf>
    <dxf>
      <font>
        <color rgb="FFFF0000"/>
      </font>
      <fill>
        <patternFill>
          <bgColor rgb="FFFFFF00"/>
        </patternFill>
      </fill>
    </dxf>
    <dxf>
      <font>
        <b val="0"/>
        <i val="0"/>
        <strike val="0"/>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b val="0"/>
        <i val="0"/>
        <strike val="0"/>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b/>
        <i val="0"/>
        <strike val="0"/>
        <condense val="0"/>
        <extend val="0"/>
        <outline val="0"/>
        <shadow val="0"/>
        <u val="none"/>
        <vertAlign val="baseline"/>
        <sz val="8.5"/>
        <color theme="6"/>
        <name val="Arial"/>
        <scheme val="minor"/>
      </font>
      <numFmt numFmtId="167" formatCode="0;[Red]0"/>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top style="thin">
          <color indexed="64"/>
        </top>
        <bottom style="medium">
          <color indexed="64"/>
        </bottom>
      </border>
      <protection locked="1" hidden="0"/>
    </dxf>
    <dxf>
      <font>
        <b/>
        <strike val="0"/>
        <outline val="0"/>
        <shadow val="0"/>
        <u val="none"/>
        <vertAlign val="baseline"/>
        <sz val="8"/>
        <color theme="1" tint="0.34998626667073579"/>
        <name val="Arial"/>
        <scheme val="minor"/>
      </font>
      <numFmt numFmtId="1" formatCode="0"/>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protection locked="0" hidden="0"/>
    </dxf>
    <dxf>
      <border outline="0">
        <top style="thin">
          <color rgb="FF000000"/>
        </top>
      </border>
    </dxf>
    <dxf>
      <font>
        <b/>
        <i val="0"/>
        <strike val="0"/>
        <condense val="0"/>
        <extend val="0"/>
        <outline val="0"/>
        <shadow val="0"/>
        <u val="none"/>
        <vertAlign val="baseline"/>
        <sz val="8.5"/>
        <color rgb="FFF0AE1E"/>
        <name val="Arial"/>
        <scheme val="none"/>
      </font>
      <numFmt numFmtId="1" formatCode="0"/>
      <fill>
        <patternFill patternType="none">
          <fgColor rgb="FF000000"/>
          <bgColor auto="1"/>
        </patternFill>
      </fill>
      <alignment horizontal="center" vertical="center" textRotation="0" wrapText="1" indent="0" justifyLastLine="0" shrinkToFit="0" readingOrder="0"/>
      <border diagonalUp="0" diagonalDown="0" outline="0">
        <left style="thin">
          <color rgb="FF000000"/>
        </left>
        <right style="thin">
          <color rgb="FF000000"/>
        </right>
        <top/>
        <bottom/>
      </border>
      <protection locked="1" hidden="0"/>
    </dxf>
    <dxf>
      <numFmt numFmtId="1" formatCode="0"/>
      <protection locked="0" hidden="0"/>
    </dxf>
    <dxf>
      <font>
        <b/>
        <strike val="0"/>
        <outline val="0"/>
        <shadow val="0"/>
        <u val="none"/>
        <vertAlign val="baseline"/>
        <sz val="8"/>
        <color theme="0"/>
        <name val="Arial"/>
        <scheme val="minor"/>
      </font>
      <fill>
        <patternFill>
          <fgColor indexed="64"/>
          <bgColor theme="1" tint="0.249977111117893"/>
        </patternFill>
      </fill>
      <alignment horizontal="center" vertical="center" textRotation="0" wrapText="0" indent="0" justifyLastLine="0" shrinkToFit="0" readingOrder="0"/>
      <protection locked="0" hidden="0"/>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auto="1"/>
      </font>
      <fill>
        <patternFill>
          <bgColor rgb="FF92D050"/>
        </patternFill>
      </fill>
    </dxf>
    <dxf>
      <font>
        <color auto="1"/>
      </font>
      <fill>
        <patternFill>
          <bgColor rgb="FF92D050"/>
        </patternFill>
      </fill>
    </dxf>
    <dxf>
      <font>
        <b/>
        <i val="0"/>
        <color auto="1"/>
      </font>
      <fill>
        <patternFill>
          <bgColor rgb="FF92D050"/>
        </patternFill>
      </fill>
    </dxf>
    <dxf>
      <font>
        <b val="0"/>
        <i val="0"/>
        <strike val="0"/>
        <color auto="1"/>
      </font>
      <fill>
        <patternFill>
          <bgColor rgb="FF92D050"/>
        </patternFill>
      </fill>
    </dxf>
    <dxf>
      <font>
        <color rgb="FFFF0000"/>
      </font>
      <fill>
        <patternFill>
          <bgColor rgb="FFFFFF00"/>
        </patternFill>
      </fill>
    </dxf>
    <dxf>
      <fill>
        <patternFill>
          <bgColor rgb="FFFF0000"/>
        </patternFill>
      </fill>
    </dxf>
    <dxf>
      <fill>
        <patternFill>
          <bgColor rgb="FFFF0000"/>
        </patternFill>
      </fill>
    </dxf>
    <dxf>
      <font>
        <color auto="1"/>
      </font>
      <fill>
        <patternFill>
          <bgColor rgb="FF92D050"/>
        </patternFill>
      </fill>
    </dxf>
    <dxf>
      <font>
        <color rgb="FFFF0000"/>
      </font>
      <fill>
        <patternFill>
          <bgColor rgb="FFFFFF00"/>
        </patternFill>
      </fill>
    </dxf>
    <dxf>
      <font>
        <color auto="1"/>
      </font>
      <fill>
        <patternFill>
          <bgColor theme="2" tint="-9.9948118533890809E-2"/>
        </patternFill>
      </fill>
      <border>
        <left style="thin">
          <color auto="1"/>
        </left>
        <right style="thin">
          <color auto="1"/>
        </right>
        <top style="thin">
          <color auto="1"/>
        </top>
        <bottom style="thin">
          <color auto="1"/>
        </bottom>
      </border>
    </dxf>
    <dxf>
      <font>
        <color theme="0"/>
      </font>
    </dxf>
    <dxf>
      <font>
        <color rgb="FFFF0000"/>
      </font>
      <fill>
        <patternFill>
          <bgColor rgb="FFFFFF00"/>
        </patternFill>
      </fill>
    </dxf>
    <dxf>
      <font>
        <b val="0"/>
        <i val="0"/>
        <strike val="0"/>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b val="0"/>
        <i val="0"/>
        <strike val="0"/>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b/>
        <i val="0"/>
        <strike val="0"/>
        <condense val="0"/>
        <extend val="0"/>
        <outline val="0"/>
        <shadow val="0"/>
        <u val="none"/>
        <vertAlign val="baseline"/>
        <sz val="8.5"/>
        <color theme="6"/>
        <name val="Arial"/>
        <scheme val="minor"/>
      </font>
      <numFmt numFmtId="167" formatCode="0;[Red]0"/>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top style="thin">
          <color indexed="64"/>
        </top>
        <bottom style="medium">
          <color indexed="64"/>
        </bottom>
      </border>
      <protection locked="1" hidden="0"/>
    </dxf>
    <dxf>
      <font>
        <b/>
        <strike val="0"/>
        <outline val="0"/>
        <shadow val="0"/>
        <u val="none"/>
        <vertAlign val="baseline"/>
        <sz val="8"/>
        <color theme="1" tint="0.34998626667073579"/>
        <name val="Arial"/>
        <scheme val="minor"/>
      </font>
      <numFmt numFmtId="1" formatCode="0"/>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protection locked="0" hidden="0"/>
    </dxf>
    <dxf>
      <border outline="0">
        <top style="thin">
          <color rgb="FF000000"/>
        </top>
      </border>
    </dxf>
    <dxf>
      <font>
        <b/>
        <i val="0"/>
        <strike val="0"/>
        <condense val="0"/>
        <extend val="0"/>
        <outline val="0"/>
        <shadow val="0"/>
        <u val="none"/>
        <vertAlign val="baseline"/>
        <sz val="8.5"/>
        <color rgb="FFF0AE1E"/>
        <name val="Arial"/>
        <scheme val="none"/>
      </font>
      <numFmt numFmtId="1" formatCode="0"/>
      <fill>
        <patternFill patternType="none">
          <fgColor rgb="FF000000"/>
          <bgColor auto="1"/>
        </patternFill>
      </fill>
      <alignment horizontal="center" vertical="center" textRotation="0" wrapText="1" indent="0" justifyLastLine="0" shrinkToFit="0" readingOrder="0"/>
      <border diagonalUp="0" diagonalDown="0" outline="0">
        <left style="thin">
          <color rgb="FF000000"/>
        </left>
        <right style="thin">
          <color rgb="FF000000"/>
        </right>
        <top/>
        <bottom/>
      </border>
      <protection locked="1" hidden="0"/>
    </dxf>
    <dxf>
      <numFmt numFmtId="1" formatCode="0"/>
      <protection locked="0" hidden="0"/>
    </dxf>
    <dxf>
      <font>
        <b/>
        <strike val="0"/>
        <outline val="0"/>
        <shadow val="0"/>
        <u val="none"/>
        <vertAlign val="baseline"/>
        <sz val="8"/>
        <color theme="0"/>
        <name val="Arial"/>
        <scheme val="minor"/>
      </font>
      <fill>
        <patternFill>
          <fgColor indexed="64"/>
          <bgColor theme="1" tint="0.249977111117893"/>
        </patternFill>
      </fill>
      <alignment horizontal="center" vertical="center" textRotation="0" wrapText="0" indent="0" justifyLastLine="0" shrinkToFit="0" readingOrder="0"/>
      <protection locked="0" hidden="0"/>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auto="1"/>
      </font>
      <fill>
        <patternFill>
          <bgColor rgb="FF92D050"/>
        </patternFill>
      </fill>
    </dxf>
    <dxf>
      <font>
        <color auto="1"/>
      </font>
      <fill>
        <patternFill>
          <bgColor rgb="FF92D050"/>
        </patternFill>
      </fill>
    </dxf>
    <dxf>
      <font>
        <b/>
        <i val="0"/>
        <color auto="1"/>
      </font>
      <fill>
        <patternFill>
          <bgColor rgb="FF92D050"/>
        </patternFill>
      </fill>
    </dxf>
    <dxf>
      <font>
        <b val="0"/>
        <i val="0"/>
        <strike val="0"/>
        <color auto="1"/>
      </font>
      <fill>
        <patternFill>
          <bgColor rgb="FF92D050"/>
        </patternFill>
      </fill>
    </dxf>
    <dxf>
      <font>
        <color rgb="FFFF0000"/>
      </font>
      <fill>
        <patternFill>
          <bgColor rgb="FFFFFF00"/>
        </patternFill>
      </fill>
    </dxf>
    <dxf>
      <fill>
        <patternFill>
          <bgColor rgb="FFFF0000"/>
        </patternFill>
      </fill>
    </dxf>
    <dxf>
      <fill>
        <patternFill>
          <bgColor rgb="FFFF0000"/>
        </patternFill>
      </fill>
    </dxf>
    <dxf>
      <font>
        <color auto="1"/>
      </font>
      <fill>
        <patternFill>
          <bgColor rgb="FF92D050"/>
        </patternFill>
      </fill>
    </dxf>
    <dxf>
      <font>
        <color rgb="FFFF0000"/>
      </font>
      <fill>
        <patternFill>
          <bgColor rgb="FFFFFF00"/>
        </patternFill>
      </fill>
    </dxf>
    <dxf>
      <font>
        <color auto="1"/>
      </font>
      <fill>
        <patternFill>
          <bgColor theme="2" tint="-9.9948118533890809E-2"/>
        </patternFill>
      </fill>
      <border>
        <left style="thin">
          <color auto="1"/>
        </left>
        <right style="thin">
          <color auto="1"/>
        </right>
        <top style="thin">
          <color auto="1"/>
        </top>
        <bottom style="thin">
          <color auto="1"/>
        </bottom>
      </border>
    </dxf>
    <dxf>
      <font>
        <color theme="0"/>
      </font>
    </dxf>
    <dxf>
      <font>
        <color rgb="FFFF0000"/>
      </font>
      <fill>
        <patternFill>
          <bgColor rgb="FFFFFF00"/>
        </patternFill>
      </fill>
    </dxf>
    <dxf>
      <font>
        <b val="0"/>
        <i val="0"/>
        <strike val="0"/>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b val="0"/>
        <i val="0"/>
        <strike val="0"/>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sz val="9"/>
        <color theme="1"/>
      </font>
      <border>
        <bottom style="thin">
          <color theme="5"/>
        </bottom>
        <vertical/>
        <horizontal/>
      </border>
    </dxf>
    <dxf>
      <font>
        <color theme="1"/>
      </font>
      <border diagonalUp="0" diagonalDown="0">
        <left/>
        <right/>
        <top/>
        <bottom/>
        <vertical/>
        <horizontal/>
      </border>
    </dxf>
    <dxf>
      <font>
        <color theme="1" tint="0.34998626667073579"/>
      </font>
      <fill>
        <patternFill patternType="solid">
          <fgColor theme="0" tint="-0.14996795556505021"/>
          <bgColor theme="2" tint="-9.9948118533890809E-2"/>
        </patternFill>
      </fill>
    </dxf>
    <dxf>
      <font>
        <b/>
        <i/>
        <color theme="1" tint="0.34998626667073579"/>
      </font>
      <border>
        <left/>
        <right/>
        <top style="thin">
          <color theme="0" tint="-0.34998626667073579"/>
        </top>
        <bottom style="thin">
          <color theme="0" tint="-0.34998626667073579"/>
        </bottom>
        <vertical/>
        <horizontal style="thin">
          <color theme="0" tint="-0.34998626667073579"/>
        </horizontal>
      </border>
    </dxf>
    <dxf>
      <font>
        <color theme="1" tint="0.34998626667073579"/>
      </font>
      <border diagonalUp="0" diagonalDown="0">
        <left/>
        <right/>
        <top style="medium">
          <color theme="0" tint="-0.34998626667073579"/>
        </top>
        <bottom style="thin">
          <color theme="0" tint="-0.34998626667073579"/>
        </bottom>
        <vertical/>
        <horizontal style="thin">
          <color theme="0" tint="-0.34998626667073579"/>
        </horizontal>
      </border>
    </dxf>
    <dxf>
      <font>
        <b/>
        <i val="0"/>
        <color theme="0"/>
      </font>
      <fill>
        <patternFill>
          <bgColor theme="1" tint="0.24994659260841701"/>
        </patternFill>
      </fill>
      <border>
        <top style="thin">
          <color theme="0"/>
        </top>
        <vertical style="thin">
          <color theme="0"/>
        </vertical>
      </border>
    </dxf>
    <dxf>
      <border>
        <top style="thin">
          <color theme="1" tint="0.34998626667073579"/>
        </top>
        <bottom style="thin">
          <color theme="1" tint="0.34998626667073579"/>
        </bottom>
        <horizontal style="thin">
          <color theme="1" tint="0.34998626667073579"/>
        </horizontal>
      </border>
    </dxf>
  </dxfs>
  <tableStyles count="2" defaultTableStyle="Class Schedule" defaultPivotStyle="PivotStyleMedium15">
    <tableStyle name="Class Schedule" pivot="0" count="5" xr9:uid="{00000000-0011-0000-FFFF-FFFF00000000}">
      <tableStyleElement type="wholeTable" dxfId="500"/>
      <tableStyleElement type="headerRow" dxfId="499"/>
      <tableStyleElement type="totalRow" dxfId="498"/>
      <tableStyleElement type="lastColumn" dxfId="497"/>
      <tableStyleElement type="firstRowStripe" dxfId="496"/>
    </tableStyle>
    <tableStyle name="Class Schedule Slicer" pivot="0" table="0" count="10" xr9:uid="{00000000-0011-0000-FFFF-FFFF01000000}">
      <tableStyleElement type="wholeTable" dxfId="495"/>
      <tableStyleElement type="headerRow" dxfId="494"/>
    </tableStyle>
  </tableStyles>
  <colors>
    <mruColors>
      <color rgb="FFFF3300"/>
      <color rgb="FF0000CC"/>
      <color rgb="FFFFFFCC"/>
      <color rgb="FF33CC33"/>
      <color rgb="FF003300"/>
      <color rgb="FF996633"/>
    </mruColors>
  </colors>
  <extLst>
    <ext xmlns:x14="http://schemas.microsoft.com/office/spreadsheetml/2009/9/main" uri="{46F421CA-312F-682f-3DD2-61675219B42D}">
      <x14:dxfs count="8">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828282"/>
          </font>
          <fill>
            <patternFill patternType="solid">
              <fgColor theme="5" tint="0.79998168889431442"/>
              <bgColor theme="5" tint="0.79998168889431442"/>
            </patternFill>
          </fill>
          <border>
            <left style="thin">
              <color rgb="FFCCCCCC"/>
            </left>
            <right style="thin">
              <color rgb="FFCCCCCC"/>
            </right>
            <top style="thin">
              <color rgb="FFCCCCCC"/>
            </top>
            <bottom style="thin">
              <color rgb="FFCCCCCC"/>
            </bottom>
            <vertical/>
            <horizontal/>
          </border>
        </dxf>
        <dxf>
          <font>
            <color rgb="FF000000"/>
          </font>
          <fill>
            <patternFill patternType="solid">
              <fgColor theme="5" tint="0.59999389629810485"/>
              <bgColor theme="5" tint="0.59999389629810485"/>
            </patternFill>
          </fill>
          <border>
            <left style="thin">
              <color rgb="FF999999"/>
            </left>
            <right style="thin">
              <color rgb="FF999999"/>
            </right>
            <top style="thin">
              <color rgb="FF999999"/>
            </top>
            <bottom style="thin">
              <color rgb="FF999999"/>
            </bottom>
            <vertical/>
            <horizontal/>
          </border>
        </dxf>
        <dxf>
          <font>
            <color rgb="FF828282"/>
          </font>
          <fill>
            <patternFill patternType="solid">
              <fgColor rgb="FFFFFFFF"/>
              <bgColor rgb="FFFFFFFF"/>
            </patternFill>
          </fill>
          <border>
            <left style="thin">
              <color rgb="FFE0E0E0"/>
            </left>
            <right style="thin">
              <color rgb="FFE0E0E0"/>
            </right>
            <top style="thin">
              <color rgb="FFE0E0E0"/>
            </top>
            <bottom style="thin">
              <color rgb="FFE0E0E0"/>
            </bottom>
            <vertical/>
            <horizontal/>
          </border>
        </dxf>
        <dxf>
          <font>
            <color rgb="FF000000"/>
          </font>
          <fill>
            <patternFill patternType="solid">
              <fgColor rgb="FFFFFFFF"/>
              <bgColor rgb="FFFFFFFF"/>
            </patternFill>
          </fill>
          <border>
            <left style="thin">
              <color rgb="FFCCCCCC"/>
            </left>
            <right style="thin">
              <color rgb="FFCCCCCC"/>
            </right>
            <top style="thin">
              <color rgb="FFCCCCCC"/>
            </top>
            <bottom style="thin">
              <color rgb="FFCCCCCC"/>
            </bottom>
            <vertical/>
            <horizontal/>
          </border>
        </dxf>
      </x14:dxfs>
    </ext>
    <ext xmlns:x14="http://schemas.microsoft.com/office/spreadsheetml/2009/9/main" uri="{EB79DEF2-80B8-43e5-95BD-54CBDDF9020C}">
      <x14:slicerStyles defaultSlicerStyle="SlicerStyleLight1">
        <x14:slicerStyle name="Class Schedule Slicer">
          <x14:slicerStyleElements>
            <x14:slicerStyleElement type="unselectedItemWithData" dxfId="7"/>
            <x14:slicerStyleElement type="unselectedItemWithNoData" dxfId="6"/>
            <x14:slicerStyleElement type="selectedItemWithData" dxfId="5"/>
            <x14:slicerStyleElement type="selectedItemWithNoData" dxfId="4"/>
            <x14:slicerStyleElement type="hoveredUnselectedItemWithData" dxfId="3"/>
            <x14:slicerStyleElement type="hoveredSelectedItemWithData" dxfId="2"/>
            <x14:slicerStyleElement type="hoveredUnselectedItemWithNoData" dxfId="1"/>
            <x14:slicerStyleElement type="hoveredSelectedItemWithNoData" dxfId="0"/>
          </x14:slicerStyleElements>
        </x14:slicerStyle>
      </x14:slicerStyles>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b="1"/>
              <a:t>Total Regular Work Hours</a:t>
            </a:r>
          </a:p>
        </c:rich>
      </c:tx>
      <c:overlay val="0"/>
      <c:spPr>
        <a:solidFill>
          <a:schemeClr val="accent3">
            <a:lumMod val="60000"/>
            <a:lumOff val="40000"/>
          </a:schemeClr>
        </a:solid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2044204349690489"/>
          <c:y val="8.1518243036591956E-2"/>
          <c:w val="0.84423786206355911"/>
          <c:h val="0.84173196657980964"/>
        </c:manualLayout>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WK_SUMMARY!$A$28:$A$37</c15:sqref>
                  </c15:fullRef>
                </c:ext>
              </c:extLst>
              <c:f>(WK_SUMMARY!$A$28,WK_SUMMARY!$A$30,WK_SUMMARY!$A$33:$A$35,WK_SUMMARY!$A$37)</c:f>
              <c:strCache>
                <c:ptCount val="6"/>
                <c:pt idx="0">
                  <c:v>Total IV-D Services</c:v>
                </c:pt>
                <c:pt idx="1">
                  <c:v>Total Non IV-D Services</c:v>
                </c:pt>
                <c:pt idx="2">
                  <c:v>PTO - Paid Time Off</c:v>
                </c:pt>
                <c:pt idx="3">
                  <c:v>ATO - Administrative Time Off</c:v>
                </c:pt>
                <c:pt idx="4">
                  <c:v>S - Sick</c:v>
                </c:pt>
                <c:pt idx="5">
                  <c:v>Total Time Off</c:v>
                </c:pt>
              </c:strCache>
            </c:strRef>
          </c:cat>
          <c:val>
            <c:numRef>
              <c:extLst>
                <c:ext xmlns:c15="http://schemas.microsoft.com/office/drawing/2012/chart" uri="{02D57815-91ED-43cb-92C2-25804820EDAC}">
                  <c15:fullRef>
                    <c15:sqref>WK_SUMMARY!$C$28:$C$37</c15:sqref>
                  </c15:fullRef>
                </c:ext>
              </c:extLst>
              <c:f>(WK_SUMMARY!$C$28,WK_SUMMARY!$C$30,WK_SUMMARY!$C$33:$C$35,WK_SUMMARY!$C$37)</c:f>
              <c:numCache>
                <c:formatCode>0.00;[Red]0.00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0-011F-45B4-BA88-EF52ACF42E78}"/>
            </c:ext>
          </c:extLst>
        </c:ser>
        <c:dLbls>
          <c:dLblPos val="outEnd"/>
          <c:showLegendKey val="0"/>
          <c:showVal val="1"/>
          <c:showCatName val="0"/>
          <c:showSerName val="0"/>
          <c:showPercent val="0"/>
          <c:showBubbleSize val="0"/>
        </c:dLbls>
        <c:gapWidth val="219"/>
        <c:overlap val="-27"/>
        <c:axId val="539780736"/>
        <c:axId val="539780080"/>
      </c:barChart>
      <c:catAx>
        <c:axId val="53978073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9780080"/>
        <c:crosses val="autoZero"/>
        <c:auto val="1"/>
        <c:lblAlgn val="ctr"/>
        <c:lblOffset val="100"/>
        <c:noMultiLvlLbl val="0"/>
      </c:catAx>
      <c:valAx>
        <c:axId val="539780080"/>
        <c:scaling>
          <c:orientation val="minMax"/>
        </c:scaling>
        <c:delete val="0"/>
        <c:axPos val="l"/>
        <c:majorGridlines>
          <c:spPr>
            <a:ln w="9525" cap="flat" cmpd="sng" algn="ctr">
              <a:solidFill>
                <a:schemeClr val="tx1">
                  <a:lumMod val="15000"/>
                  <a:lumOff val="85000"/>
                </a:schemeClr>
              </a:solidFill>
              <a:round/>
            </a:ln>
            <a:effectLst/>
          </c:spPr>
        </c:majorGridlines>
        <c:numFmt formatCode="0.00;[Red]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9780736"/>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ln>
                  <a:noFill/>
                </a:ln>
                <a:solidFill>
                  <a:schemeClr val="tx1">
                    <a:lumMod val="65000"/>
                    <a:lumOff val="35000"/>
                  </a:schemeClr>
                </a:solidFill>
                <a:latin typeface="+mn-lt"/>
                <a:ea typeface="+mn-ea"/>
                <a:cs typeface="+mn-cs"/>
              </a:defRPr>
            </a:pPr>
            <a:endParaRPr lang="en-US"/>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b="1"/>
              <a:t>Total Overtime Work Hours </a:t>
            </a:r>
          </a:p>
        </c:rich>
      </c:tx>
      <c:overlay val="0"/>
      <c:spPr>
        <a:solidFill>
          <a:schemeClr val="accent3">
            <a:lumMod val="60000"/>
            <a:lumOff val="40000"/>
          </a:schemeClr>
        </a:solid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WK_SUMMARY!$A$53:$A$55</c15:sqref>
                  </c15:fullRef>
                </c:ext>
              </c:extLst>
              <c:f>(WK_SUMMARY!$A$53,WK_SUMMARY!$A$55)</c:f>
              <c:strCache>
                <c:ptCount val="2"/>
                <c:pt idx="0">
                  <c:v>Total IV-D Service</c:v>
                </c:pt>
                <c:pt idx="1">
                  <c:v>Non IV-D Services</c:v>
                </c:pt>
              </c:strCache>
            </c:strRef>
          </c:cat>
          <c:val>
            <c:numRef>
              <c:extLst>
                <c:ext xmlns:c15="http://schemas.microsoft.com/office/drawing/2012/chart" uri="{02D57815-91ED-43cb-92C2-25804820EDAC}">
                  <c15:fullRef>
                    <c15:sqref>WK_SUMMARY!$C$53:$C$55</c15:sqref>
                  </c15:fullRef>
                </c:ext>
              </c:extLst>
              <c:f>(WK_SUMMARY!$C$53,WK_SUMMARY!$C$55)</c:f>
              <c:numCache>
                <c:formatCode>0.00;[Red]0.00</c:formatCode>
                <c:ptCount val="2"/>
                <c:pt idx="0">
                  <c:v>0</c:v>
                </c:pt>
                <c:pt idx="1">
                  <c:v>0</c:v>
                </c:pt>
              </c:numCache>
            </c:numRef>
          </c:val>
          <c:extLst>
            <c:ext xmlns:c16="http://schemas.microsoft.com/office/drawing/2014/chart" uri="{C3380CC4-5D6E-409C-BE32-E72D297353CC}">
              <c16:uniqueId val="{00000000-9391-40E1-A5B2-818911718156}"/>
            </c:ext>
          </c:extLst>
        </c:ser>
        <c:dLbls>
          <c:dLblPos val="outEnd"/>
          <c:showLegendKey val="0"/>
          <c:showVal val="1"/>
          <c:showCatName val="0"/>
          <c:showSerName val="0"/>
          <c:showPercent val="0"/>
          <c:showBubbleSize val="0"/>
        </c:dLbls>
        <c:gapWidth val="219"/>
        <c:overlap val="-27"/>
        <c:axId val="539765648"/>
        <c:axId val="539770568"/>
      </c:barChart>
      <c:catAx>
        <c:axId val="5397656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9770568"/>
        <c:crosses val="autoZero"/>
        <c:auto val="1"/>
        <c:lblAlgn val="ctr"/>
        <c:lblOffset val="100"/>
        <c:noMultiLvlLbl val="0"/>
      </c:catAx>
      <c:valAx>
        <c:axId val="539770568"/>
        <c:scaling>
          <c:orientation val="minMax"/>
        </c:scaling>
        <c:delete val="0"/>
        <c:axPos val="l"/>
        <c:majorGridlines>
          <c:spPr>
            <a:ln w="9525" cap="flat" cmpd="sng" algn="ctr">
              <a:solidFill>
                <a:schemeClr val="tx1">
                  <a:lumMod val="15000"/>
                  <a:lumOff val="85000"/>
                </a:schemeClr>
              </a:solidFill>
              <a:round/>
            </a:ln>
            <a:effectLst/>
          </c:spPr>
        </c:majorGridlines>
        <c:numFmt formatCode="0.00;[Red]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976564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US"/>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CheckBox" fmlaLink="$X$15" lockText="1" noThreeD="1"/>
</file>

<file path=xl/ctrlProps/ctrlProp10.xml><?xml version="1.0" encoding="utf-8"?>
<formControlPr xmlns="http://schemas.microsoft.com/office/spreadsheetml/2009/9/main" objectType="CheckBox" fmlaLink="$X$35" lockText="1" noThreeD="1"/>
</file>

<file path=xl/ctrlProps/ctrlProp100.xml><?xml version="1.0" encoding="utf-8"?>
<formControlPr xmlns="http://schemas.microsoft.com/office/spreadsheetml/2009/9/main" objectType="CheckBox" fmlaLink="$X$23" lockText="1" noThreeD="1"/>
</file>

<file path=xl/ctrlProps/ctrlProp101.xml><?xml version="1.0" encoding="utf-8"?>
<formControlPr xmlns="http://schemas.microsoft.com/office/spreadsheetml/2009/9/main" objectType="CheckBox" fmlaLink="$X$25" lockText="1" noThreeD="1"/>
</file>

<file path=xl/ctrlProps/ctrlProp102.xml><?xml version="1.0" encoding="utf-8"?>
<formControlPr xmlns="http://schemas.microsoft.com/office/spreadsheetml/2009/9/main" objectType="CheckBox" fmlaLink="$X$26" lockText="1" noThreeD="1"/>
</file>

<file path=xl/ctrlProps/ctrlProp103.xml><?xml version="1.0" encoding="utf-8"?>
<formControlPr xmlns="http://schemas.microsoft.com/office/spreadsheetml/2009/9/main" objectType="CheckBox" fmlaLink="$X$27" lockText="1" noThreeD="1"/>
</file>

<file path=xl/ctrlProps/ctrlProp104.xml><?xml version="1.0" encoding="utf-8"?>
<formControlPr xmlns="http://schemas.microsoft.com/office/spreadsheetml/2009/9/main" objectType="CheckBox" fmlaLink="$X$31" lockText="1" noThreeD="1"/>
</file>

<file path=xl/ctrlProps/ctrlProp105.xml><?xml version="1.0" encoding="utf-8"?>
<formControlPr xmlns="http://schemas.microsoft.com/office/spreadsheetml/2009/9/main" objectType="CheckBox" fmlaLink="$X$32" lockText="1" noThreeD="1"/>
</file>

<file path=xl/ctrlProps/ctrlProp106.xml><?xml version="1.0" encoding="utf-8"?>
<formControlPr xmlns="http://schemas.microsoft.com/office/spreadsheetml/2009/9/main" objectType="CheckBox" fmlaLink="$X$40" lockText="1" noThreeD="1"/>
</file>

<file path=xl/ctrlProps/ctrlProp107.xml><?xml version="1.0" encoding="utf-8"?>
<formControlPr xmlns="http://schemas.microsoft.com/office/spreadsheetml/2009/9/main" objectType="CheckBox" fmlaLink="$X$15" lockText="1" noThreeD="1"/>
</file>

<file path=xl/ctrlProps/ctrlProp108.xml><?xml version="1.0" encoding="utf-8"?>
<formControlPr xmlns="http://schemas.microsoft.com/office/spreadsheetml/2009/9/main" objectType="CheckBox" fmlaLink="$X$16" lockText="1" noThreeD="1"/>
</file>

<file path=xl/ctrlProps/ctrlProp109.xml><?xml version="1.0" encoding="utf-8"?>
<formControlPr xmlns="http://schemas.microsoft.com/office/spreadsheetml/2009/9/main" objectType="CheckBox" fmlaLink="$X$28" lockText="1" noThreeD="1"/>
</file>

<file path=xl/ctrlProps/ctrlProp11.xml><?xml version="1.0" encoding="utf-8"?>
<formControlPr xmlns="http://schemas.microsoft.com/office/spreadsheetml/2009/9/main" objectType="CheckBox" fmlaLink="$X$36" lockText="1" noThreeD="1"/>
</file>

<file path=xl/ctrlProps/ctrlProp110.xml><?xml version="1.0" encoding="utf-8"?>
<formControlPr xmlns="http://schemas.microsoft.com/office/spreadsheetml/2009/9/main" objectType="CheckBox" fmlaLink="$X$29" lockText="1" noThreeD="1"/>
</file>

<file path=xl/ctrlProps/ctrlProp111.xml><?xml version="1.0" encoding="utf-8"?>
<formControlPr xmlns="http://schemas.microsoft.com/office/spreadsheetml/2009/9/main" objectType="CheckBox" fmlaLink="$X$30" lockText="1" noThreeD="1"/>
</file>

<file path=xl/ctrlProps/ctrlProp112.xml><?xml version="1.0" encoding="utf-8"?>
<formControlPr xmlns="http://schemas.microsoft.com/office/spreadsheetml/2009/9/main" objectType="CheckBox" fmlaLink="$X$31" lockText="1" noThreeD="1"/>
</file>

<file path=xl/ctrlProps/ctrlProp113.xml><?xml version="1.0" encoding="utf-8"?>
<formControlPr xmlns="http://schemas.microsoft.com/office/spreadsheetml/2009/9/main" objectType="CheckBox" fmlaLink="$X$32" lockText="1" noThreeD="1"/>
</file>

<file path=xl/ctrlProps/ctrlProp114.xml><?xml version="1.0" encoding="utf-8"?>
<formControlPr xmlns="http://schemas.microsoft.com/office/spreadsheetml/2009/9/main" objectType="CheckBox" fmlaLink="$X$33" lockText="1" noThreeD="1"/>
</file>

<file path=xl/ctrlProps/ctrlProp115.xml><?xml version="1.0" encoding="utf-8"?>
<formControlPr xmlns="http://schemas.microsoft.com/office/spreadsheetml/2009/9/main" objectType="CheckBox" fmlaLink="$X$34" lockText="1" noThreeD="1"/>
</file>

<file path=xl/ctrlProps/ctrlProp116.xml><?xml version="1.0" encoding="utf-8"?>
<formControlPr xmlns="http://schemas.microsoft.com/office/spreadsheetml/2009/9/main" objectType="CheckBox" fmlaLink="$X$35" lockText="1" noThreeD="1"/>
</file>

<file path=xl/ctrlProps/ctrlProp117.xml><?xml version="1.0" encoding="utf-8"?>
<formControlPr xmlns="http://schemas.microsoft.com/office/spreadsheetml/2009/9/main" objectType="CheckBox" fmlaLink="$X$36" lockText="1" noThreeD="1"/>
</file>

<file path=xl/ctrlProps/ctrlProp118.xml><?xml version="1.0" encoding="utf-8"?>
<formControlPr xmlns="http://schemas.microsoft.com/office/spreadsheetml/2009/9/main" objectType="CheckBox" fmlaLink="$X$37" lockText="1" noThreeD="1"/>
</file>

<file path=xl/ctrlProps/ctrlProp119.xml><?xml version="1.0" encoding="utf-8"?>
<formControlPr xmlns="http://schemas.microsoft.com/office/spreadsheetml/2009/9/main" objectType="CheckBox" fmlaLink="$X$38" lockText="1" noThreeD="1"/>
</file>

<file path=xl/ctrlProps/ctrlProp12.xml><?xml version="1.0" encoding="utf-8"?>
<formControlPr xmlns="http://schemas.microsoft.com/office/spreadsheetml/2009/9/main" objectType="CheckBox" fmlaLink="$X$37" lockText="1" noThreeD="1"/>
</file>

<file path=xl/ctrlProps/ctrlProp120.xml><?xml version="1.0" encoding="utf-8"?>
<formControlPr xmlns="http://schemas.microsoft.com/office/spreadsheetml/2009/9/main" objectType="CheckBox" fmlaLink="$X$39" lockText="1" noThreeD="1"/>
</file>

<file path=xl/ctrlProps/ctrlProp121.xml><?xml version="1.0" encoding="utf-8"?>
<formControlPr xmlns="http://schemas.microsoft.com/office/spreadsheetml/2009/9/main" objectType="CheckBox" fmlaLink="$X$40" lockText="1" noThreeD="1"/>
</file>

<file path=xl/ctrlProps/ctrlProp122.xml><?xml version="1.0" encoding="utf-8"?>
<formControlPr xmlns="http://schemas.microsoft.com/office/spreadsheetml/2009/9/main" objectType="CheckBox" fmlaLink="$X$41" lockText="1" noThreeD="1"/>
</file>

<file path=xl/ctrlProps/ctrlProp123.xml><?xml version="1.0" encoding="utf-8"?>
<formControlPr xmlns="http://schemas.microsoft.com/office/spreadsheetml/2009/9/main" objectType="CheckBox" fmlaLink="$X$42" lockText="1" noThreeD="1"/>
</file>

<file path=xl/ctrlProps/ctrlProp124.xml><?xml version="1.0" encoding="utf-8"?>
<formControlPr xmlns="http://schemas.microsoft.com/office/spreadsheetml/2009/9/main" objectType="CheckBox" fmlaLink="$X$43" lockText="1" noThreeD="1"/>
</file>

<file path=xl/ctrlProps/ctrlProp125.xml><?xml version="1.0" encoding="utf-8"?>
<formControlPr xmlns="http://schemas.microsoft.com/office/spreadsheetml/2009/9/main" objectType="CheckBox" fmlaLink="$X$44" lockText="1" noThreeD="1"/>
</file>

<file path=xl/ctrlProps/ctrlProp126.xml><?xml version="1.0" encoding="utf-8"?>
<formControlPr xmlns="http://schemas.microsoft.com/office/spreadsheetml/2009/9/main" objectType="CheckBox" fmlaLink="$X$45" lockText="1" noThreeD="1"/>
</file>

<file path=xl/ctrlProps/ctrlProp127.xml><?xml version="1.0" encoding="utf-8"?>
<formControlPr xmlns="http://schemas.microsoft.com/office/spreadsheetml/2009/9/main" objectType="CheckBox" fmlaLink="$X$46" lockText="1" noThreeD="1"/>
</file>

<file path=xl/ctrlProps/ctrlProp128.xml><?xml version="1.0" encoding="utf-8"?>
<formControlPr xmlns="http://schemas.microsoft.com/office/spreadsheetml/2009/9/main" objectType="CheckBox" fmlaLink="$X$47" lockText="1" noThreeD="1"/>
</file>

<file path=xl/ctrlProps/ctrlProp129.xml><?xml version="1.0" encoding="utf-8"?>
<formControlPr xmlns="http://schemas.microsoft.com/office/spreadsheetml/2009/9/main" objectType="CheckBox" fmlaLink="$X$48" lockText="1" noThreeD="1"/>
</file>

<file path=xl/ctrlProps/ctrlProp13.xml><?xml version="1.0" encoding="utf-8"?>
<formControlPr xmlns="http://schemas.microsoft.com/office/spreadsheetml/2009/9/main" objectType="CheckBox" fmlaLink="$X$38" lockText="1" noThreeD="1"/>
</file>

<file path=xl/ctrlProps/ctrlProp130.xml><?xml version="1.0" encoding="utf-8"?>
<formControlPr xmlns="http://schemas.microsoft.com/office/spreadsheetml/2009/9/main" objectType="CheckBox" fmlaLink="$X$49" lockText="1" noThreeD="1"/>
</file>

<file path=xl/ctrlProps/ctrlProp131.xml><?xml version="1.0" encoding="utf-8"?>
<formControlPr xmlns="http://schemas.microsoft.com/office/spreadsheetml/2009/9/main" objectType="CheckBox" fmlaLink="$X$50" lockText="1" noThreeD="1"/>
</file>

<file path=xl/ctrlProps/ctrlProp132.xml><?xml version="1.0" encoding="utf-8"?>
<formControlPr xmlns="http://schemas.microsoft.com/office/spreadsheetml/2009/9/main" objectType="CheckBox" fmlaLink="$X$51" lockText="1" noThreeD="1"/>
</file>

<file path=xl/ctrlProps/ctrlProp133.xml><?xml version="1.0" encoding="utf-8"?>
<formControlPr xmlns="http://schemas.microsoft.com/office/spreadsheetml/2009/9/main" objectType="CheckBox" fmlaLink="$X$52" lockText="1" noThreeD="1"/>
</file>

<file path=xl/ctrlProps/ctrlProp134.xml><?xml version="1.0" encoding="utf-8"?>
<formControlPr xmlns="http://schemas.microsoft.com/office/spreadsheetml/2009/9/main" objectType="CheckBox" fmlaLink="$X$53" lockText="1" noThreeD="1"/>
</file>

<file path=xl/ctrlProps/ctrlProp135.xml><?xml version="1.0" encoding="utf-8"?>
<formControlPr xmlns="http://schemas.microsoft.com/office/spreadsheetml/2009/9/main" objectType="CheckBox" fmlaLink="$X$54" lockText="1" noThreeD="1"/>
</file>

<file path=xl/ctrlProps/ctrlProp136.xml><?xml version="1.0" encoding="utf-8"?>
<formControlPr xmlns="http://schemas.microsoft.com/office/spreadsheetml/2009/9/main" objectType="CheckBox" fmlaLink="$X$55" lockText="1" noThreeD="1"/>
</file>

<file path=xl/ctrlProps/ctrlProp137.xml><?xml version="1.0" encoding="utf-8"?>
<formControlPr xmlns="http://schemas.microsoft.com/office/spreadsheetml/2009/9/main" objectType="CheckBox" fmlaLink="$X$56" lockText="1" noThreeD="1"/>
</file>

<file path=xl/ctrlProps/ctrlProp138.xml><?xml version="1.0" encoding="utf-8"?>
<formControlPr xmlns="http://schemas.microsoft.com/office/spreadsheetml/2009/9/main" objectType="CheckBox" fmlaLink="$X$57" lockText="1" noThreeD="1"/>
</file>

<file path=xl/ctrlProps/ctrlProp139.xml><?xml version="1.0" encoding="utf-8"?>
<formControlPr xmlns="http://schemas.microsoft.com/office/spreadsheetml/2009/9/main" objectType="CheckBox" fmlaLink="$X$58" lockText="1" noThreeD="1"/>
</file>

<file path=xl/ctrlProps/ctrlProp14.xml><?xml version="1.0" encoding="utf-8"?>
<formControlPr xmlns="http://schemas.microsoft.com/office/spreadsheetml/2009/9/main" objectType="CheckBox" fmlaLink="$X$39" lockText="1" noThreeD="1"/>
</file>

<file path=xl/ctrlProps/ctrlProp140.xml><?xml version="1.0" encoding="utf-8"?>
<formControlPr xmlns="http://schemas.microsoft.com/office/spreadsheetml/2009/9/main" objectType="CheckBox" fmlaLink="$X$59" lockText="1" noThreeD="1"/>
</file>

<file path=xl/ctrlProps/ctrlProp141.xml><?xml version="1.0" encoding="utf-8"?>
<formControlPr xmlns="http://schemas.microsoft.com/office/spreadsheetml/2009/9/main" objectType="CheckBox" fmlaLink="$X$60" lockText="1" noThreeD="1"/>
</file>

<file path=xl/ctrlProps/ctrlProp142.xml><?xml version="1.0" encoding="utf-8"?>
<formControlPr xmlns="http://schemas.microsoft.com/office/spreadsheetml/2009/9/main" objectType="CheckBox" fmlaLink="$X$61" lockText="1" noThreeD="1"/>
</file>

<file path=xl/ctrlProps/ctrlProp143.xml><?xml version="1.0" encoding="utf-8"?>
<formControlPr xmlns="http://schemas.microsoft.com/office/spreadsheetml/2009/9/main" objectType="CheckBox" fmlaLink="$X$62" lockText="1" noThreeD="1"/>
</file>

<file path=xl/ctrlProps/ctrlProp144.xml><?xml version="1.0" encoding="utf-8"?>
<formControlPr xmlns="http://schemas.microsoft.com/office/spreadsheetml/2009/9/main" objectType="CheckBox" fmlaLink="$X$63" lockText="1" noThreeD="1"/>
</file>

<file path=xl/ctrlProps/ctrlProp145.xml><?xml version="1.0" encoding="utf-8"?>
<formControlPr xmlns="http://schemas.microsoft.com/office/spreadsheetml/2009/9/main" objectType="CheckBox" fmlaLink="$Y$16" lockText="1" noThreeD="1"/>
</file>

<file path=xl/ctrlProps/ctrlProp146.xml><?xml version="1.0" encoding="utf-8"?>
<formControlPr xmlns="http://schemas.microsoft.com/office/spreadsheetml/2009/9/main" objectType="CheckBox" fmlaLink="$X$17" lockText="1" noThreeD="1"/>
</file>

<file path=xl/ctrlProps/ctrlProp147.xml><?xml version="1.0" encoding="utf-8"?>
<formControlPr xmlns="http://schemas.microsoft.com/office/spreadsheetml/2009/9/main" objectType="CheckBox" fmlaLink="$X$18" lockText="1" noThreeD="1"/>
</file>

<file path=xl/ctrlProps/ctrlProp148.xml><?xml version="1.0" encoding="utf-8"?>
<formControlPr xmlns="http://schemas.microsoft.com/office/spreadsheetml/2009/9/main" objectType="CheckBox" fmlaLink="$X$19" lockText="1" noThreeD="1"/>
</file>

<file path=xl/ctrlProps/ctrlProp149.xml><?xml version="1.0" encoding="utf-8"?>
<formControlPr xmlns="http://schemas.microsoft.com/office/spreadsheetml/2009/9/main" objectType="CheckBox" fmlaLink="$X$20" lockText="1" noThreeD="1"/>
</file>

<file path=xl/ctrlProps/ctrlProp15.xml><?xml version="1.0" encoding="utf-8"?>
<formControlPr xmlns="http://schemas.microsoft.com/office/spreadsheetml/2009/9/main" objectType="CheckBox" fmlaLink="$X$40" lockText="1" noThreeD="1"/>
</file>

<file path=xl/ctrlProps/ctrlProp150.xml><?xml version="1.0" encoding="utf-8"?>
<formControlPr xmlns="http://schemas.microsoft.com/office/spreadsheetml/2009/9/main" objectType="CheckBox" fmlaLink="$X$21" lockText="1" noThreeD="1"/>
</file>

<file path=xl/ctrlProps/ctrlProp151.xml><?xml version="1.0" encoding="utf-8"?>
<formControlPr xmlns="http://schemas.microsoft.com/office/spreadsheetml/2009/9/main" objectType="CheckBox" fmlaLink="$X$22" lockText="1" noThreeD="1"/>
</file>

<file path=xl/ctrlProps/ctrlProp152.xml><?xml version="1.0" encoding="utf-8"?>
<formControlPr xmlns="http://schemas.microsoft.com/office/spreadsheetml/2009/9/main" objectType="CheckBox" fmlaLink="$X$24" lockText="1" noThreeD="1"/>
</file>

<file path=xl/ctrlProps/ctrlProp153.xml><?xml version="1.0" encoding="utf-8"?>
<formControlPr xmlns="http://schemas.microsoft.com/office/spreadsheetml/2009/9/main" objectType="CheckBox" fmlaLink="$X$23" lockText="1" noThreeD="1"/>
</file>

<file path=xl/ctrlProps/ctrlProp154.xml><?xml version="1.0" encoding="utf-8"?>
<formControlPr xmlns="http://schemas.microsoft.com/office/spreadsheetml/2009/9/main" objectType="CheckBox" fmlaLink="$X$25" lockText="1" noThreeD="1"/>
</file>

<file path=xl/ctrlProps/ctrlProp155.xml><?xml version="1.0" encoding="utf-8"?>
<formControlPr xmlns="http://schemas.microsoft.com/office/spreadsheetml/2009/9/main" objectType="CheckBox" fmlaLink="$X$26" lockText="1" noThreeD="1"/>
</file>

<file path=xl/ctrlProps/ctrlProp156.xml><?xml version="1.0" encoding="utf-8"?>
<formControlPr xmlns="http://schemas.microsoft.com/office/spreadsheetml/2009/9/main" objectType="CheckBox" fmlaLink="$X$27" lockText="1" noThreeD="1"/>
</file>

<file path=xl/ctrlProps/ctrlProp157.xml><?xml version="1.0" encoding="utf-8"?>
<formControlPr xmlns="http://schemas.microsoft.com/office/spreadsheetml/2009/9/main" objectType="CheckBox" fmlaLink="$X$31" lockText="1" noThreeD="1"/>
</file>

<file path=xl/ctrlProps/ctrlProp158.xml><?xml version="1.0" encoding="utf-8"?>
<formControlPr xmlns="http://schemas.microsoft.com/office/spreadsheetml/2009/9/main" objectType="CheckBox" fmlaLink="$X$32" lockText="1" noThreeD="1"/>
</file>

<file path=xl/ctrlProps/ctrlProp159.xml><?xml version="1.0" encoding="utf-8"?>
<formControlPr xmlns="http://schemas.microsoft.com/office/spreadsheetml/2009/9/main" objectType="CheckBox" fmlaLink="$X$40" lockText="1" noThreeD="1"/>
</file>

<file path=xl/ctrlProps/ctrlProp16.xml><?xml version="1.0" encoding="utf-8"?>
<formControlPr xmlns="http://schemas.microsoft.com/office/spreadsheetml/2009/9/main" objectType="CheckBox" fmlaLink="$X$41" lockText="1" noThreeD="1"/>
</file>

<file path=xl/ctrlProps/ctrlProp160.xml><?xml version="1.0" encoding="utf-8"?>
<formControlPr xmlns="http://schemas.microsoft.com/office/spreadsheetml/2009/9/main" objectType="CheckBox" fmlaLink="$X$15" lockText="1" noThreeD="1"/>
</file>

<file path=xl/ctrlProps/ctrlProp161.xml><?xml version="1.0" encoding="utf-8"?>
<formControlPr xmlns="http://schemas.microsoft.com/office/spreadsheetml/2009/9/main" objectType="CheckBox" fmlaLink="$X$16" lockText="1" noThreeD="1"/>
</file>

<file path=xl/ctrlProps/ctrlProp162.xml><?xml version="1.0" encoding="utf-8"?>
<formControlPr xmlns="http://schemas.microsoft.com/office/spreadsheetml/2009/9/main" objectType="CheckBox" fmlaLink="$X$28" lockText="1" noThreeD="1"/>
</file>

<file path=xl/ctrlProps/ctrlProp163.xml><?xml version="1.0" encoding="utf-8"?>
<formControlPr xmlns="http://schemas.microsoft.com/office/spreadsheetml/2009/9/main" objectType="CheckBox" fmlaLink="$X$29" lockText="1" noThreeD="1"/>
</file>

<file path=xl/ctrlProps/ctrlProp164.xml><?xml version="1.0" encoding="utf-8"?>
<formControlPr xmlns="http://schemas.microsoft.com/office/spreadsheetml/2009/9/main" objectType="CheckBox" fmlaLink="$X$30" lockText="1" noThreeD="1"/>
</file>

<file path=xl/ctrlProps/ctrlProp165.xml><?xml version="1.0" encoding="utf-8"?>
<formControlPr xmlns="http://schemas.microsoft.com/office/spreadsheetml/2009/9/main" objectType="CheckBox" fmlaLink="$X$31" lockText="1" noThreeD="1"/>
</file>

<file path=xl/ctrlProps/ctrlProp166.xml><?xml version="1.0" encoding="utf-8"?>
<formControlPr xmlns="http://schemas.microsoft.com/office/spreadsheetml/2009/9/main" objectType="CheckBox" fmlaLink="$X$32" lockText="1" noThreeD="1"/>
</file>

<file path=xl/ctrlProps/ctrlProp167.xml><?xml version="1.0" encoding="utf-8"?>
<formControlPr xmlns="http://schemas.microsoft.com/office/spreadsheetml/2009/9/main" objectType="CheckBox" fmlaLink="$X$33" lockText="1" noThreeD="1"/>
</file>

<file path=xl/ctrlProps/ctrlProp168.xml><?xml version="1.0" encoding="utf-8"?>
<formControlPr xmlns="http://schemas.microsoft.com/office/spreadsheetml/2009/9/main" objectType="CheckBox" fmlaLink="$X$34" lockText="1" noThreeD="1"/>
</file>

<file path=xl/ctrlProps/ctrlProp169.xml><?xml version="1.0" encoding="utf-8"?>
<formControlPr xmlns="http://schemas.microsoft.com/office/spreadsheetml/2009/9/main" objectType="CheckBox" fmlaLink="$X$35" lockText="1" noThreeD="1"/>
</file>

<file path=xl/ctrlProps/ctrlProp17.xml><?xml version="1.0" encoding="utf-8"?>
<formControlPr xmlns="http://schemas.microsoft.com/office/spreadsheetml/2009/9/main" objectType="CheckBox" fmlaLink="$X$42" lockText="1" noThreeD="1"/>
</file>

<file path=xl/ctrlProps/ctrlProp170.xml><?xml version="1.0" encoding="utf-8"?>
<formControlPr xmlns="http://schemas.microsoft.com/office/spreadsheetml/2009/9/main" objectType="CheckBox" fmlaLink="$X$36" lockText="1" noThreeD="1"/>
</file>

<file path=xl/ctrlProps/ctrlProp171.xml><?xml version="1.0" encoding="utf-8"?>
<formControlPr xmlns="http://schemas.microsoft.com/office/spreadsheetml/2009/9/main" objectType="CheckBox" fmlaLink="$X$37" lockText="1" noThreeD="1"/>
</file>

<file path=xl/ctrlProps/ctrlProp172.xml><?xml version="1.0" encoding="utf-8"?>
<formControlPr xmlns="http://schemas.microsoft.com/office/spreadsheetml/2009/9/main" objectType="CheckBox" fmlaLink="$X$38" lockText="1" noThreeD="1"/>
</file>

<file path=xl/ctrlProps/ctrlProp173.xml><?xml version="1.0" encoding="utf-8"?>
<formControlPr xmlns="http://schemas.microsoft.com/office/spreadsheetml/2009/9/main" objectType="CheckBox" fmlaLink="$X$39" lockText="1" noThreeD="1"/>
</file>

<file path=xl/ctrlProps/ctrlProp174.xml><?xml version="1.0" encoding="utf-8"?>
<formControlPr xmlns="http://schemas.microsoft.com/office/spreadsheetml/2009/9/main" objectType="CheckBox" fmlaLink="$X$40" lockText="1" noThreeD="1"/>
</file>

<file path=xl/ctrlProps/ctrlProp175.xml><?xml version="1.0" encoding="utf-8"?>
<formControlPr xmlns="http://schemas.microsoft.com/office/spreadsheetml/2009/9/main" objectType="CheckBox" fmlaLink="$X$41" lockText="1" noThreeD="1"/>
</file>

<file path=xl/ctrlProps/ctrlProp176.xml><?xml version="1.0" encoding="utf-8"?>
<formControlPr xmlns="http://schemas.microsoft.com/office/spreadsheetml/2009/9/main" objectType="CheckBox" fmlaLink="$X$42" lockText="1" noThreeD="1"/>
</file>

<file path=xl/ctrlProps/ctrlProp177.xml><?xml version="1.0" encoding="utf-8"?>
<formControlPr xmlns="http://schemas.microsoft.com/office/spreadsheetml/2009/9/main" objectType="CheckBox" fmlaLink="$X$43" lockText="1" noThreeD="1"/>
</file>

<file path=xl/ctrlProps/ctrlProp178.xml><?xml version="1.0" encoding="utf-8"?>
<formControlPr xmlns="http://schemas.microsoft.com/office/spreadsheetml/2009/9/main" objectType="CheckBox" fmlaLink="$X$44" lockText="1" noThreeD="1"/>
</file>

<file path=xl/ctrlProps/ctrlProp179.xml><?xml version="1.0" encoding="utf-8"?>
<formControlPr xmlns="http://schemas.microsoft.com/office/spreadsheetml/2009/9/main" objectType="CheckBox" fmlaLink="$X$45" lockText="1" noThreeD="1"/>
</file>

<file path=xl/ctrlProps/ctrlProp18.xml><?xml version="1.0" encoding="utf-8"?>
<formControlPr xmlns="http://schemas.microsoft.com/office/spreadsheetml/2009/9/main" objectType="CheckBox" fmlaLink="$X$43" lockText="1" noThreeD="1"/>
</file>

<file path=xl/ctrlProps/ctrlProp180.xml><?xml version="1.0" encoding="utf-8"?>
<formControlPr xmlns="http://schemas.microsoft.com/office/spreadsheetml/2009/9/main" objectType="CheckBox" fmlaLink="$X$46" lockText="1" noThreeD="1"/>
</file>

<file path=xl/ctrlProps/ctrlProp181.xml><?xml version="1.0" encoding="utf-8"?>
<formControlPr xmlns="http://schemas.microsoft.com/office/spreadsheetml/2009/9/main" objectType="CheckBox" fmlaLink="$X$47" lockText="1" noThreeD="1"/>
</file>

<file path=xl/ctrlProps/ctrlProp182.xml><?xml version="1.0" encoding="utf-8"?>
<formControlPr xmlns="http://schemas.microsoft.com/office/spreadsheetml/2009/9/main" objectType="CheckBox" fmlaLink="$X$48" lockText="1" noThreeD="1"/>
</file>

<file path=xl/ctrlProps/ctrlProp183.xml><?xml version="1.0" encoding="utf-8"?>
<formControlPr xmlns="http://schemas.microsoft.com/office/spreadsheetml/2009/9/main" objectType="CheckBox" fmlaLink="$X$49" lockText="1" noThreeD="1"/>
</file>

<file path=xl/ctrlProps/ctrlProp184.xml><?xml version="1.0" encoding="utf-8"?>
<formControlPr xmlns="http://schemas.microsoft.com/office/spreadsheetml/2009/9/main" objectType="CheckBox" fmlaLink="$X$50" lockText="1" noThreeD="1"/>
</file>

<file path=xl/ctrlProps/ctrlProp185.xml><?xml version="1.0" encoding="utf-8"?>
<formControlPr xmlns="http://schemas.microsoft.com/office/spreadsheetml/2009/9/main" objectType="CheckBox" fmlaLink="$X$51" lockText="1" noThreeD="1"/>
</file>

<file path=xl/ctrlProps/ctrlProp186.xml><?xml version="1.0" encoding="utf-8"?>
<formControlPr xmlns="http://schemas.microsoft.com/office/spreadsheetml/2009/9/main" objectType="CheckBox" fmlaLink="$X$52" lockText="1" noThreeD="1"/>
</file>

<file path=xl/ctrlProps/ctrlProp187.xml><?xml version="1.0" encoding="utf-8"?>
<formControlPr xmlns="http://schemas.microsoft.com/office/spreadsheetml/2009/9/main" objectType="CheckBox" fmlaLink="$X$53" lockText="1" noThreeD="1"/>
</file>

<file path=xl/ctrlProps/ctrlProp188.xml><?xml version="1.0" encoding="utf-8"?>
<formControlPr xmlns="http://schemas.microsoft.com/office/spreadsheetml/2009/9/main" objectType="CheckBox" fmlaLink="$X$54" lockText="1" noThreeD="1"/>
</file>

<file path=xl/ctrlProps/ctrlProp189.xml><?xml version="1.0" encoding="utf-8"?>
<formControlPr xmlns="http://schemas.microsoft.com/office/spreadsheetml/2009/9/main" objectType="CheckBox" fmlaLink="$X$55" lockText="1" noThreeD="1"/>
</file>

<file path=xl/ctrlProps/ctrlProp19.xml><?xml version="1.0" encoding="utf-8"?>
<formControlPr xmlns="http://schemas.microsoft.com/office/spreadsheetml/2009/9/main" objectType="CheckBox" fmlaLink="$X$44" lockText="1" noThreeD="1"/>
</file>

<file path=xl/ctrlProps/ctrlProp190.xml><?xml version="1.0" encoding="utf-8"?>
<formControlPr xmlns="http://schemas.microsoft.com/office/spreadsheetml/2009/9/main" objectType="CheckBox" fmlaLink="$X$56" lockText="1" noThreeD="1"/>
</file>

<file path=xl/ctrlProps/ctrlProp191.xml><?xml version="1.0" encoding="utf-8"?>
<formControlPr xmlns="http://schemas.microsoft.com/office/spreadsheetml/2009/9/main" objectType="CheckBox" fmlaLink="$X$57" lockText="1" noThreeD="1"/>
</file>

<file path=xl/ctrlProps/ctrlProp192.xml><?xml version="1.0" encoding="utf-8"?>
<formControlPr xmlns="http://schemas.microsoft.com/office/spreadsheetml/2009/9/main" objectType="CheckBox" fmlaLink="$X$58" lockText="1" noThreeD="1"/>
</file>

<file path=xl/ctrlProps/ctrlProp193.xml><?xml version="1.0" encoding="utf-8"?>
<formControlPr xmlns="http://schemas.microsoft.com/office/spreadsheetml/2009/9/main" objectType="CheckBox" fmlaLink="$X$59" lockText="1" noThreeD="1"/>
</file>

<file path=xl/ctrlProps/ctrlProp194.xml><?xml version="1.0" encoding="utf-8"?>
<formControlPr xmlns="http://schemas.microsoft.com/office/spreadsheetml/2009/9/main" objectType="CheckBox" fmlaLink="$X$60" lockText="1" noThreeD="1"/>
</file>

<file path=xl/ctrlProps/ctrlProp195.xml><?xml version="1.0" encoding="utf-8"?>
<formControlPr xmlns="http://schemas.microsoft.com/office/spreadsheetml/2009/9/main" objectType="CheckBox" fmlaLink="$X$61" lockText="1" noThreeD="1"/>
</file>

<file path=xl/ctrlProps/ctrlProp196.xml><?xml version="1.0" encoding="utf-8"?>
<formControlPr xmlns="http://schemas.microsoft.com/office/spreadsheetml/2009/9/main" objectType="CheckBox" fmlaLink="$X$62" lockText="1" noThreeD="1"/>
</file>

<file path=xl/ctrlProps/ctrlProp197.xml><?xml version="1.0" encoding="utf-8"?>
<formControlPr xmlns="http://schemas.microsoft.com/office/spreadsheetml/2009/9/main" objectType="CheckBox" fmlaLink="$X$63" lockText="1" noThreeD="1"/>
</file>

<file path=xl/ctrlProps/ctrlProp198.xml><?xml version="1.0" encoding="utf-8"?>
<formControlPr xmlns="http://schemas.microsoft.com/office/spreadsheetml/2009/9/main" objectType="CheckBox" fmlaLink="$Y$16" lockText="1" noThreeD="1"/>
</file>

<file path=xl/ctrlProps/ctrlProp199.xml><?xml version="1.0" encoding="utf-8"?>
<formControlPr xmlns="http://schemas.microsoft.com/office/spreadsheetml/2009/9/main" objectType="CheckBox" fmlaLink="$X$17" lockText="1" noThreeD="1"/>
</file>

<file path=xl/ctrlProps/ctrlProp2.xml><?xml version="1.0" encoding="utf-8"?>
<formControlPr xmlns="http://schemas.microsoft.com/office/spreadsheetml/2009/9/main" objectType="CheckBox" fmlaLink="$X$16" lockText="1" noThreeD="1"/>
</file>

<file path=xl/ctrlProps/ctrlProp20.xml><?xml version="1.0" encoding="utf-8"?>
<formControlPr xmlns="http://schemas.microsoft.com/office/spreadsheetml/2009/9/main" objectType="CheckBox" fmlaLink="$X$45" lockText="1" noThreeD="1"/>
</file>

<file path=xl/ctrlProps/ctrlProp200.xml><?xml version="1.0" encoding="utf-8"?>
<formControlPr xmlns="http://schemas.microsoft.com/office/spreadsheetml/2009/9/main" objectType="CheckBox" fmlaLink="$X$18" lockText="1" noThreeD="1"/>
</file>

<file path=xl/ctrlProps/ctrlProp201.xml><?xml version="1.0" encoding="utf-8"?>
<formControlPr xmlns="http://schemas.microsoft.com/office/spreadsheetml/2009/9/main" objectType="CheckBox" fmlaLink="$X$19" lockText="1" noThreeD="1"/>
</file>

<file path=xl/ctrlProps/ctrlProp202.xml><?xml version="1.0" encoding="utf-8"?>
<formControlPr xmlns="http://schemas.microsoft.com/office/spreadsheetml/2009/9/main" objectType="CheckBox" fmlaLink="$X$20" lockText="1" noThreeD="1"/>
</file>

<file path=xl/ctrlProps/ctrlProp203.xml><?xml version="1.0" encoding="utf-8"?>
<formControlPr xmlns="http://schemas.microsoft.com/office/spreadsheetml/2009/9/main" objectType="CheckBox" fmlaLink="$X$21" lockText="1" noThreeD="1"/>
</file>

<file path=xl/ctrlProps/ctrlProp204.xml><?xml version="1.0" encoding="utf-8"?>
<formControlPr xmlns="http://schemas.microsoft.com/office/spreadsheetml/2009/9/main" objectType="CheckBox" fmlaLink="$X$22" lockText="1" noThreeD="1"/>
</file>

<file path=xl/ctrlProps/ctrlProp205.xml><?xml version="1.0" encoding="utf-8"?>
<formControlPr xmlns="http://schemas.microsoft.com/office/spreadsheetml/2009/9/main" objectType="CheckBox" fmlaLink="$X$24" lockText="1" noThreeD="1"/>
</file>

<file path=xl/ctrlProps/ctrlProp206.xml><?xml version="1.0" encoding="utf-8"?>
<formControlPr xmlns="http://schemas.microsoft.com/office/spreadsheetml/2009/9/main" objectType="CheckBox" fmlaLink="$X$23" lockText="1" noThreeD="1"/>
</file>

<file path=xl/ctrlProps/ctrlProp207.xml><?xml version="1.0" encoding="utf-8"?>
<formControlPr xmlns="http://schemas.microsoft.com/office/spreadsheetml/2009/9/main" objectType="CheckBox" fmlaLink="$X$25" lockText="1" noThreeD="1"/>
</file>

<file path=xl/ctrlProps/ctrlProp208.xml><?xml version="1.0" encoding="utf-8"?>
<formControlPr xmlns="http://schemas.microsoft.com/office/spreadsheetml/2009/9/main" objectType="CheckBox" fmlaLink="$X$26" lockText="1" noThreeD="1"/>
</file>

<file path=xl/ctrlProps/ctrlProp209.xml><?xml version="1.0" encoding="utf-8"?>
<formControlPr xmlns="http://schemas.microsoft.com/office/spreadsheetml/2009/9/main" objectType="CheckBox" fmlaLink="$X$27" lockText="1" noThreeD="1"/>
</file>

<file path=xl/ctrlProps/ctrlProp21.xml><?xml version="1.0" encoding="utf-8"?>
<formControlPr xmlns="http://schemas.microsoft.com/office/spreadsheetml/2009/9/main" objectType="CheckBox" fmlaLink="$X$46" lockText="1" noThreeD="1"/>
</file>

<file path=xl/ctrlProps/ctrlProp210.xml><?xml version="1.0" encoding="utf-8"?>
<formControlPr xmlns="http://schemas.microsoft.com/office/spreadsheetml/2009/9/main" objectType="CheckBox" fmlaLink="$X$31" lockText="1" noThreeD="1"/>
</file>

<file path=xl/ctrlProps/ctrlProp211.xml><?xml version="1.0" encoding="utf-8"?>
<formControlPr xmlns="http://schemas.microsoft.com/office/spreadsheetml/2009/9/main" objectType="CheckBox" fmlaLink="$X$32" lockText="1" noThreeD="1"/>
</file>

<file path=xl/ctrlProps/ctrlProp212.xml><?xml version="1.0" encoding="utf-8"?>
<formControlPr xmlns="http://schemas.microsoft.com/office/spreadsheetml/2009/9/main" objectType="CheckBox" fmlaLink="$X$40" lockText="1" noThreeD="1"/>
</file>

<file path=xl/ctrlProps/ctrlProp213.xml><?xml version="1.0" encoding="utf-8"?>
<formControlPr xmlns="http://schemas.microsoft.com/office/spreadsheetml/2009/9/main" objectType="CheckBox" fmlaLink="$X$15" lockText="1" noThreeD="1"/>
</file>

<file path=xl/ctrlProps/ctrlProp214.xml><?xml version="1.0" encoding="utf-8"?>
<formControlPr xmlns="http://schemas.microsoft.com/office/spreadsheetml/2009/9/main" objectType="CheckBox" fmlaLink="$X$16" lockText="1" noThreeD="1"/>
</file>

<file path=xl/ctrlProps/ctrlProp215.xml><?xml version="1.0" encoding="utf-8"?>
<formControlPr xmlns="http://schemas.microsoft.com/office/spreadsheetml/2009/9/main" objectType="CheckBox" fmlaLink="$X$28" lockText="1" noThreeD="1"/>
</file>

<file path=xl/ctrlProps/ctrlProp216.xml><?xml version="1.0" encoding="utf-8"?>
<formControlPr xmlns="http://schemas.microsoft.com/office/spreadsheetml/2009/9/main" objectType="CheckBox" fmlaLink="$X$29" lockText="1" noThreeD="1"/>
</file>

<file path=xl/ctrlProps/ctrlProp217.xml><?xml version="1.0" encoding="utf-8"?>
<formControlPr xmlns="http://schemas.microsoft.com/office/spreadsheetml/2009/9/main" objectType="CheckBox" fmlaLink="$X$30" lockText="1" noThreeD="1"/>
</file>

<file path=xl/ctrlProps/ctrlProp218.xml><?xml version="1.0" encoding="utf-8"?>
<formControlPr xmlns="http://schemas.microsoft.com/office/spreadsheetml/2009/9/main" objectType="CheckBox" fmlaLink="$X$31" lockText="1" noThreeD="1"/>
</file>

<file path=xl/ctrlProps/ctrlProp219.xml><?xml version="1.0" encoding="utf-8"?>
<formControlPr xmlns="http://schemas.microsoft.com/office/spreadsheetml/2009/9/main" objectType="CheckBox" fmlaLink="$X$32" lockText="1" noThreeD="1"/>
</file>

<file path=xl/ctrlProps/ctrlProp22.xml><?xml version="1.0" encoding="utf-8"?>
<formControlPr xmlns="http://schemas.microsoft.com/office/spreadsheetml/2009/9/main" objectType="CheckBox" fmlaLink="$X$47" lockText="1" noThreeD="1"/>
</file>

<file path=xl/ctrlProps/ctrlProp220.xml><?xml version="1.0" encoding="utf-8"?>
<formControlPr xmlns="http://schemas.microsoft.com/office/spreadsheetml/2009/9/main" objectType="CheckBox" fmlaLink="$X$33" lockText="1" noThreeD="1"/>
</file>

<file path=xl/ctrlProps/ctrlProp221.xml><?xml version="1.0" encoding="utf-8"?>
<formControlPr xmlns="http://schemas.microsoft.com/office/spreadsheetml/2009/9/main" objectType="CheckBox" fmlaLink="$X$34" lockText="1" noThreeD="1"/>
</file>

<file path=xl/ctrlProps/ctrlProp222.xml><?xml version="1.0" encoding="utf-8"?>
<formControlPr xmlns="http://schemas.microsoft.com/office/spreadsheetml/2009/9/main" objectType="CheckBox" fmlaLink="$X$35" lockText="1" noThreeD="1"/>
</file>

<file path=xl/ctrlProps/ctrlProp223.xml><?xml version="1.0" encoding="utf-8"?>
<formControlPr xmlns="http://schemas.microsoft.com/office/spreadsheetml/2009/9/main" objectType="CheckBox" fmlaLink="$X$36" lockText="1" noThreeD="1"/>
</file>

<file path=xl/ctrlProps/ctrlProp224.xml><?xml version="1.0" encoding="utf-8"?>
<formControlPr xmlns="http://schemas.microsoft.com/office/spreadsheetml/2009/9/main" objectType="CheckBox" fmlaLink="$X$37" lockText="1" noThreeD="1"/>
</file>

<file path=xl/ctrlProps/ctrlProp225.xml><?xml version="1.0" encoding="utf-8"?>
<formControlPr xmlns="http://schemas.microsoft.com/office/spreadsheetml/2009/9/main" objectType="CheckBox" fmlaLink="$X$38" lockText="1" noThreeD="1"/>
</file>

<file path=xl/ctrlProps/ctrlProp226.xml><?xml version="1.0" encoding="utf-8"?>
<formControlPr xmlns="http://schemas.microsoft.com/office/spreadsheetml/2009/9/main" objectType="CheckBox" fmlaLink="$X$39" lockText="1" noThreeD="1"/>
</file>

<file path=xl/ctrlProps/ctrlProp227.xml><?xml version="1.0" encoding="utf-8"?>
<formControlPr xmlns="http://schemas.microsoft.com/office/spreadsheetml/2009/9/main" objectType="CheckBox" fmlaLink="$X$40" lockText="1" noThreeD="1"/>
</file>

<file path=xl/ctrlProps/ctrlProp228.xml><?xml version="1.0" encoding="utf-8"?>
<formControlPr xmlns="http://schemas.microsoft.com/office/spreadsheetml/2009/9/main" objectType="CheckBox" fmlaLink="$X$41" lockText="1" noThreeD="1"/>
</file>

<file path=xl/ctrlProps/ctrlProp229.xml><?xml version="1.0" encoding="utf-8"?>
<formControlPr xmlns="http://schemas.microsoft.com/office/spreadsheetml/2009/9/main" objectType="CheckBox" fmlaLink="$X$42" lockText="1" noThreeD="1"/>
</file>

<file path=xl/ctrlProps/ctrlProp23.xml><?xml version="1.0" encoding="utf-8"?>
<formControlPr xmlns="http://schemas.microsoft.com/office/spreadsheetml/2009/9/main" objectType="CheckBox" fmlaLink="$X$48" lockText="1" noThreeD="1"/>
</file>

<file path=xl/ctrlProps/ctrlProp230.xml><?xml version="1.0" encoding="utf-8"?>
<formControlPr xmlns="http://schemas.microsoft.com/office/spreadsheetml/2009/9/main" objectType="CheckBox" fmlaLink="$X$43" lockText="1" noThreeD="1"/>
</file>

<file path=xl/ctrlProps/ctrlProp231.xml><?xml version="1.0" encoding="utf-8"?>
<formControlPr xmlns="http://schemas.microsoft.com/office/spreadsheetml/2009/9/main" objectType="CheckBox" fmlaLink="$X$44" lockText="1" noThreeD="1"/>
</file>

<file path=xl/ctrlProps/ctrlProp232.xml><?xml version="1.0" encoding="utf-8"?>
<formControlPr xmlns="http://schemas.microsoft.com/office/spreadsheetml/2009/9/main" objectType="CheckBox" fmlaLink="$X$45" lockText="1" noThreeD="1"/>
</file>

<file path=xl/ctrlProps/ctrlProp233.xml><?xml version="1.0" encoding="utf-8"?>
<formControlPr xmlns="http://schemas.microsoft.com/office/spreadsheetml/2009/9/main" objectType="CheckBox" fmlaLink="$X$46" lockText="1" noThreeD="1"/>
</file>

<file path=xl/ctrlProps/ctrlProp234.xml><?xml version="1.0" encoding="utf-8"?>
<formControlPr xmlns="http://schemas.microsoft.com/office/spreadsheetml/2009/9/main" objectType="CheckBox" fmlaLink="$X$47" lockText="1" noThreeD="1"/>
</file>

<file path=xl/ctrlProps/ctrlProp235.xml><?xml version="1.0" encoding="utf-8"?>
<formControlPr xmlns="http://schemas.microsoft.com/office/spreadsheetml/2009/9/main" objectType="CheckBox" fmlaLink="$X$48" lockText="1" noThreeD="1"/>
</file>

<file path=xl/ctrlProps/ctrlProp236.xml><?xml version="1.0" encoding="utf-8"?>
<formControlPr xmlns="http://schemas.microsoft.com/office/spreadsheetml/2009/9/main" objectType="CheckBox" fmlaLink="$X$49" lockText="1" noThreeD="1"/>
</file>

<file path=xl/ctrlProps/ctrlProp237.xml><?xml version="1.0" encoding="utf-8"?>
<formControlPr xmlns="http://schemas.microsoft.com/office/spreadsheetml/2009/9/main" objectType="CheckBox" fmlaLink="$X$50" lockText="1" noThreeD="1"/>
</file>

<file path=xl/ctrlProps/ctrlProp238.xml><?xml version="1.0" encoding="utf-8"?>
<formControlPr xmlns="http://schemas.microsoft.com/office/spreadsheetml/2009/9/main" objectType="CheckBox" fmlaLink="$X$51" lockText="1" noThreeD="1"/>
</file>

<file path=xl/ctrlProps/ctrlProp239.xml><?xml version="1.0" encoding="utf-8"?>
<formControlPr xmlns="http://schemas.microsoft.com/office/spreadsheetml/2009/9/main" objectType="CheckBox" fmlaLink="$X$52" lockText="1" noThreeD="1"/>
</file>

<file path=xl/ctrlProps/ctrlProp24.xml><?xml version="1.0" encoding="utf-8"?>
<formControlPr xmlns="http://schemas.microsoft.com/office/spreadsheetml/2009/9/main" objectType="CheckBox" fmlaLink="$X$49" lockText="1" noThreeD="1"/>
</file>

<file path=xl/ctrlProps/ctrlProp240.xml><?xml version="1.0" encoding="utf-8"?>
<formControlPr xmlns="http://schemas.microsoft.com/office/spreadsheetml/2009/9/main" objectType="CheckBox" fmlaLink="$X$53" lockText="1" noThreeD="1"/>
</file>

<file path=xl/ctrlProps/ctrlProp241.xml><?xml version="1.0" encoding="utf-8"?>
<formControlPr xmlns="http://schemas.microsoft.com/office/spreadsheetml/2009/9/main" objectType="CheckBox" fmlaLink="$X$54" lockText="1" noThreeD="1"/>
</file>

<file path=xl/ctrlProps/ctrlProp242.xml><?xml version="1.0" encoding="utf-8"?>
<formControlPr xmlns="http://schemas.microsoft.com/office/spreadsheetml/2009/9/main" objectType="CheckBox" fmlaLink="$X$55" lockText="1" noThreeD="1"/>
</file>

<file path=xl/ctrlProps/ctrlProp243.xml><?xml version="1.0" encoding="utf-8"?>
<formControlPr xmlns="http://schemas.microsoft.com/office/spreadsheetml/2009/9/main" objectType="CheckBox" fmlaLink="$X$56" lockText="1" noThreeD="1"/>
</file>

<file path=xl/ctrlProps/ctrlProp244.xml><?xml version="1.0" encoding="utf-8"?>
<formControlPr xmlns="http://schemas.microsoft.com/office/spreadsheetml/2009/9/main" objectType="CheckBox" fmlaLink="$X$57" lockText="1" noThreeD="1"/>
</file>

<file path=xl/ctrlProps/ctrlProp245.xml><?xml version="1.0" encoding="utf-8"?>
<formControlPr xmlns="http://schemas.microsoft.com/office/spreadsheetml/2009/9/main" objectType="CheckBox" fmlaLink="$X$58" lockText="1" noThreeD="1"/>
</file>

<file path=xl/ctrlProps/ctrlProp246.xml><?xml version="1.0" encoding="utf-8"?>
<formControlPr xmlns="http://schemas.microsoft.com/office/spreadsheetml/2009/9/main" objectType="CheckBox" fmlaLink="$X$59" lockText="1" noThreeD="1"/>
</file>

<file path=xl/ctrlProps/ctrlProp247.xml><?xml version="1.0" encoding="utf-8"?>
<formControlPr xmlns="http://schemas.microsoft.com/office/spreadsheetml/2009/9/main" objectType="CheckBox" fmlaLink="$X$60" lockText="1" noThreeD="1"/>
</file>

<file path=xl/ctrlProps/ctrlProp248.xml><?xml version="1.0" encoding="utf-8"?>
<formControlPr xmlns="http://schemas.microsoft.com/office/spreadsheetml/2009/9/main" objectType="CheckBox" fmlaLink="$X$61" lockText="1" noThreeD="1"/>
</file>

<file path=xl/ctrlProps/ctrlProp249.xml><?xml version="1.0" encoding="utf-8"?>
<formControlPr xmlns="http://schemas.microsoft.com/office/spreadsheetml/2009/9/main" objectType="CheckBox" fmlaLink="$X$62" lockText="1" noThreeD="1"/>
</file>

<file path=xl/ctrlProps/ctrlProp25.xml><?xml version="1.0" encoding="utf-8"?>
<formControlPr xmlns="http://schemas.microsoft.com/office/spreadsheetml/2009/9/main" objectType="CheckBox" fmlaLink="$X$50" lockText="1" noThreeD="1"/>
</file>

<file path=xl/ctrlProps/ctrlProp250.xml><?xml version="1.0" encoding="utf-8"?>
<formControlPr xmlns="http://schemas.microsoft.com/office/spreadsheetml/2009/9/main" objectType="CheckBox" fmlaLink="$X$63" lockText="1" noThreeD="1"/>
</file>

<file path=xl/ctrlProps/ctrlProp251.xml><?xml version="1.0" encoding="utf-8"?>
<formControlPr xmlns="http://schemas.microsoft.com/office/spreadsheetml/2009/9/main" objectType="CheckBox" fmlaLink="$Y$16" lockText="1" noThreeD="1"/>
</file>

<file path=xl/ctrlProps/ctrlProp252.xml><?xml version="1.0" encoding="utf-8"?>
<formControlPr xmlns="http://schemas.microsoft.com/office/spreadsheetml/2009/9/main" objectType="CheckBox" fmlaLink="$X$17" lockText="1" noThreeD="1"/>
</file>

<file path=xl/ctrlProps/ctrlProp253.xml><?xml version="1.0" encoding="utf-8"?>
<formControlPr xmlns="http://schemas.microsoft.com/office/spreadsheetml/2009/9/main" objectType="CheckBox" fmlaLink="$X$18" lockText="1" noThreeD="1"/>
</file>

<file path=xl/ctrlProps/ctrlProp254.xml><?xml version="1.0" encoding="utf-8"?>
<formControlPr xmlns="http://schemas.microsoft.com/office/spreadsheetml/2009/9/main" objectType="CheckBox" fmlaLink="$X$19" lockText="1" noThreeD="1"/>
</file>

<file path=xl/ctrlProps/ctrlProp255.xml><?xml version="1.0" encoding="utf-8"?>
<formControlPr xmlns="http://schemas.microsoft.com/office/spreadsheetml/2009/9/main" objectType="CheckBox" fmlaLink="$X$20" lockText="1" noThreeD="1"/>
</file>

<file path=xl/ctrlProps/ctrlProp256.xml><?xml version="1.0" encoding="utf-8"?>
<formControlPr xmlns="http://schemas.microsoft.com/office/spreadsheetml/2009/9/main" objectType="CheckBox" fmlaLink="$X$21" lockText="1" noThreeD="1"/>
</file>

<file path=xl/ctrlProps/ctrlProp257.xml><?xml version="1.0" encoding="utf-8"?>
<formControlPr xmlns="http://schemas.microsoft.com/office/spreadsheetml/2009/9/main" objectType="CheckBox" fmlaLink="$X$22" lockText="1" noThreeD="1"/>
</file>

<file path=xl/ctrlProps/ctrlProp258.xml><?xml version="1.0" encoding="utf-8"?>
<formControlPr xmlns="http://schemas.microsoft.com/office/spreadsheetml/2009/9/main" objectType="CheckBox" fmlaLink="$X$24" lockText="1" noThreeD="1"/>
</file>

<file path=xl/ctrlProps/ctrlProp259.xml><?xml version="1.0" encoding="utf-8"?>
<formControlPr xmlns="http://schemas.microsoft.com/office/spreadsheetml/2009/9/main" objectType="CheckBox" fmlaLink="$X$23" lockText="1" noThreeD="1"/>
</file>

<file path=xl/ctrlProps/ctrlProp26.xml><?xml version="1.0" encoding="utf-8"?>
<formControlPr xmlns="http://schemas.microsoft.com/office/spreadsheetml/2009/9/main" objectType="CheckBox" fmlaLink="$X$51" lockText="1" noThreeD="1"/>
</file>

<file path=xl/ctrlProps/ctrlProp260.xml><?xml version="1.0" encoding="utf-8"?>
<formControlPr xmlns="http://schemas.microsoft.com/office/spreadsheetml/2009/9/main" objectType="CheckBox" fmlaLink="$X$25" lockText="1" noThreeD="1"/>
</file>

<file path=xl/ctrlProps/ctrlProp261.xml><?xml version="1.0" encoding="utf-8"?>
<formControlPr xmlns="http://schemas.microsoft.com/office/spreadsheetml/2009/9/main" objectType="CheckBox" fmlaLink="$X$26" lockText="1" noThreeD="1"/>
</file>

<file path=xl/ctrlProps/ctrlProp262.xml><?xml version="1.0" encoding="utf-8"?>
<formControlPr xmlns="http://schemas.microsoft.com/office/spreadsheetml/2009/9/main" objectType="CheckBox" fmlaLink="$X$27" lockText="1" noThreeD="1"/>
</file>

<file path=xl/ctrlProps/ctrlProp263.xml><?xml version="1.0" encoding="utf-8"?>
<formControlPr xmlns="http://schemas.microsoft.com/office/spreadsheetml/2009/9/main" objectType="CheckBox" fmlaLink="$X$31" lockText="1" noThreeD="1"/>
</file>

<file path=xl/ctrlProps/ctrlProp264.xml><?xml version="1.0" encoding="utf-8"?>
<formControlPr xmlns="http://schemas.microsoft.com/office/spreadsheetml/2009/9/main" objectType="CheckBox" fmlaLink="$X$32" lockText="1" noThreeD="1"/>
</file>

<file path=xl/ctrlProps/ctrlProp265.xml><?xml version="1.0" encoding="utf-8"?>
<formControlPr xmlns="http://schemas.microsoft.com/office/spreadsheetml/2009/9/main" objectType="CheckBox" fmlaLink="$X$40" lockText="1" noThreeD="1"/>
</file>

<file path=xl/ctrlProps/ctrlProp266.xml><?xml version="1.0" encoding="utf-8"?>
<formControlPr xmlns="http://schemas.microsoft.com/office/spreadsheetml/2009/9/main" objectType="CheckBox" fmlaLink="$X$15" lockText="1" noThreeD="1"/>
</file>

<file path=xl/ctrlProps/ctrlProp267.xml><?xml version="1.0" encoding="utf-8"?>
<formControlPr xmlns="http://schemas.microsoft.com/office/spreadsheetml/2009/9/main" objectType="CheckBox" fmlaLink="$X$16" lockText="1" noThreeD="1"/>
</file>

<file path=xl/ctrlProps/ctrlProp268.xml><?xml version="1.0" encoding="utf-8"?>
<formControlPr xmlns="http://schemas.microsoft.com/office/spreadsheetml/2009/9/main" objectType="CheckBox" fmlaLink="$X$28" lockText="1" noThreeD="1"/>
</file>

<file path=xl/ctrlProps/ctrlProp269.xml><?xml version="1.0" encoding="utf-8"?>
<formControlPr xmlns="http://schemas.microsoft.com/office/spreadsheetml/2009/9/main" objectType="CheckBox" fmlaLink="$X$29" lockText="1" noThreeD="1"/>
</file>

<file path=xl/ctrlProps/ctrlProp27.xml><?xml version="1.0" encoding="utf-8"?>
<formControlPr xmlns="http://schemas.microsoft.com/office/spreadsheetml/2009/9/main" objectType="CheckBox" fmlaLink="$X$52" lockText="1" noThreeD="1"/>
</file>

<file path=xl/ctrlProps/ctrlProp270.xml><?xml version="1.0" encoding="utf-8"?>
<formControlPr xmlns="http://schemas.microsoft.com/office/spreadsheetml/2009/9/main" objectType="CheckBox" fmlaLink="$X$30" lockText="1" noThreeD="1"/>
</file>

<file path=xl/ctrlProps/ctrlProp271.xml><?xml version="1.0" encoding="utf-8"?>
<formControlPr xmlns="http://schemas.microsoft.com/office/spreadsheetml/2009/9/main" objectType="CheckBox" fmlaLink="$X$31" lockText="1" noThreeD="1"/>
</file>

<file path=xl/ctrlProps/ctrlProp272.xml><?xml version="1.0" encoding="utf-8"?>
<formControlPr xmlns="http://schemas.microsoft.com/office/spreadsheetml/2009/9/main" objectType="CheckBox" fmlaLink="$X$32" lockText="1" noThreeD="1"/>
</file>

<file path=xl/ctrlProps/ctrlProp273.xml><?xml version="1.0" encoding="utf-8"?>
<formControlPr xmlns="http://schemas.microsoft.com/office/spreadsheetml/2009/9/main" objectType="CheckBox" fmlaLink="$X$33" lockText="1" noThreeD="1"/>
</file>

<file path=xl/ctrlProps/ctrlProp274.xml><?xml version="1.0" encoding="utf-8"?>
<formControlPr xmlns="http://schemas.microsoft.com/office/spreadsheetml/2009/9/main" objectType="CheckBox" fmlaLink="$X$34" lockText="1" noThreeD="1"/>
</file>

<file path=xl/ctrlProps/ctrlProp275.xml><?xml version="1.0" encoding="utf-8"?>
<formControlPr xmlns="http://schemas.microsoft.com/office/spreadsheetml/2009/9/main" objectType="CheckBox" fmlaLink="$X$35" lockText="1" noThreeD="1"/>
</file>

<file path=xl/ctrlProps/ctrlProp276.xml><?xml version="1.0" encoding="utf-8"?>
<formControlPr xmlns="http://schemas.microsoft.com/office/spreadsheetml/2009/9/main" objectType="CheckBox" fmlaLink="$X$36" lockText="1" noThreeD="1"/>
</file>

<file path=xl/ctrlProps/ctrlProp277.xml><?xml version="1.0" encoding="utf-8"?>
<formControlPr xmlns="http://schemas.microsoft.com/office/spreadsheetml/2009/9/main" objectType="CheckBox" fmlaLink="$X$37" lockText="1" noThreeD="1"/>
</file>

<file path=xl/ctrlProps/ctrlProp278.xml><?xml version="1.0" encoding="utf-8"?>
<formControlPr xmlns="http://schemas.microsoft.com/office/spreadsheetml/2009/9/main" objectType="CheckBox" fmlaLink="$X$38" lockText="1" noThreeD="1"/>
</file>

<file path=xl/ctrlProps/ctrlProp279.xml><?xml version="1.0" encoding="utf-8"?>
<formControlPr xmlns="http://schemas.microsoft.com/office/spreadsheetml/2009/9/main" objectType="CheckBox" fmlaLink="$X$39" lockText="1" noThreeD="1"/>
</file>

<file path=xl/ctrlProps/ctrlProp28.xml><?xml version="1.0" encoding="utf-8"?>
<formControlPr xmlns="http://schemas.microsoft.com/office/spreadsheetml/2009/9/main" objectType="CheckBox" fmlaLink="$X$53" lockText="1" noThreeD="1"/>
</file>

<file path=xl/ctrlProps/ctrlProp280.xml><?xml version="1.0" encoding="utf-8"?>
<formControlPr xmlns="http://schemas.microsoft.com/office/spreadsheetml/2009/9/main" objectType="CheckBox" fmlaLink="$X$40" lockText="1" noThreeD="1"/>
</file>

<file path=xl/ctrlProps/ctrlProp281.xml><?xml version="1.0" encoding="utf-8"?>
<formControlPr xmlns="http://schemas.microsoft.com/office/spreadsheetml/2009/9/main" objectType="CheckBox" fmlaLink="$X$41" lockText="1" noThreeD="1"/>
</file>

<file path=xl/ctrlProps/ctrlProp282.xml><?xml version="1.0" encoding="utf-8"?>
<formControlPr xmlns="http://schemas.microsoft.com/office/spreadsheetml/2009/9/main" objectType="CheckBox" fmlaLink="$X$42" lockText="1" noThreeD="1"/>
</file>

<file path=xl/ctrlProps/ctrlProp283.xml><?xml version="1.0" encoding="utf-8"?>
<formControlPr xmlns="http://schemas.microsoft.com/office/spreadsheetml/2009/9/main" objectType="CheckBox" fmlaLink="$X$43" lockText="1" noThreeD="1"/>
</file>

<file path=xl/ctrlProps/ctrlProp284.xml><?xml version="1.0" encoding="utf-8"?>
<formControlPr xmlns="http://schemas.microsoft.com/office/spreadsheetml/2009/9/main" objectType="CheckBox" fmlaLink="$X$44" lockText="1" noThreeD="1"/>
</file>

<file path=xl/ctrlProps/ctrlProp285.xml><?xml version="1.0" encoding="utf-8"?>
<formControlPr xmlns="http://schemas.microsoft.com/office/spreadsheetml/2009/9/main" objectType="CheckBox" fmlaLink="$X$45" lockText="1" noThreeD="1"/>
</file>

<file path=xl/ctrlProps/ctrlProp286.xml><?xml version="1.0" encoding="utf-8"?>
<formControlPr xmlns="http://schemas.microsoft.com/office/spreadsheetml/2009/9/main" objectType="CheckBox" fmlaLink="$X$46" lockText="1" noThreeD="1"/>
</file>

<file path=xl/ctrlProps/ctrlProp287.xml><?xml version="1.0" encoding="utf-8"?>
<formControlPr xmlns="http://schemas.microsoft.com/office/spreadsheetml/2009/9/main" objectType="CheckBox" fmlaLink="$X$47" lockText="1" noThreeD="1"/>
</file>

<file path=xl/ctrlProps/ctrlProp288.xml><?xml version="1.0" encoding="utf-8"?>
<formControlPr xmlns="http://schemas.microsoft.com/office/spreadsheetml/2009/9/main" objectType="CheckBox" fmlaLink="$X$48" lockText="1" noThreeD="1"/>
</file>

<file path=xl/ctrlProps/ctrlProp289.xml><?xml version="1.0" encoding="utf-8"?>
<formControlPr xmlns="http://schemas.microsoft.com/office/spreadsheetml/2009/9/main" objectType="CheckBox" fmlaLink="$X$49" lockText="1" noThreeD="1"/>
</file>

<file path=xl/ctrlProps/ctrlProp29.xml><?xml version="1.0" encoding="utf-8"?>
<formControlPr xmlns="http://schemas.microsoft.com/office/spreadsheetml/2009/9/main" objectType="CheckBox" fmlaLink="$X$54" lockText="1" noThreeD="1"/>
</file>

<file path=xl/ctrlProps/ctrlProp290.xml><?xml version="1.0" encoding="utf-8"?>
<formControlPr xmlns="http://schemas.microsoft.com/office/spreadsheetml/2009/9/main" objectType="CheckBox" fmlaLink="$X$50" lockText="1" noThreeD="1"/>
</file>

<file path=xl/ctrlProps/ctrlProp291.xml><?xml version="1.0" encoding="utf-8"?>
<formControlPr xmlns="http://schemas.microsoft.com/office/spreadsheetml/2009/9/main" objectType="CheckBox" fmlaLink="$X$51" lockText="1" noThreeD="1"/>
</file>

<file path=xl/ctrlProps/ctrlProp292.xml><?xml version="1.0" encoding="utf-8"?>
<formControlPr xmlns="http://schemas.microsoft.com/office/spreadsheetml/2009/9/main" objectType="CheckBox" fmlaLink="$X$52" lockText="1" noThreeD="1"/>
</file>

<file path=xl/ctrlProps/ctrlProp293.xml><?xml version="1.0" encoding="utf-8"?>
<formControlPr xmlns="http://schemas.microsoft.com/office/spreadsheetml/2009/9/main" objectType="CheckBox" fmlaLink="$X$53" lockText="1" noThreeD="1"/>
</file>

<file path=xl/ctrlProps/ctrlProp294.xml><?xml version="1.0" encoding="utf-8"?>
<formControlPr xmlns="http://schemas.microsoft.com/office/spreadsheetml/2009/9/main" objectType="CheckBox" fmlaLink="$X$54" lockText="1" noThreeD="1"/>
</file>

<file path=xl/ctrlProps/ctrlProp295.xml><?xml version="1.0" encoding="utf-8"?>
<formControlPr xmlns="http://schemas.microsoft.com/office/spreadsheetml/2009/9/main" objectType="CheckBox" fmlaLink="$X$55" lockText="1" noThreeD="1"/>
</file>

<file path=xl/ctrlProps/ctrlProp296.xml><?xml version="1.0" encoding="utf-8"?>
<formControlPr xmlns="http://schemas.microsoft.com/office/spreadsheetml/2009/9/main" objectType="CheckBox" fmlaLink="$X$56" lockText="1" noThreeD="1"/>
</file>

<file path=xl/ctrlProps/ctrlProp297.xml><?xml version="1.0" encoding="utf-8"?>
<formControlPr xmlns="http://schemas.microsoft.com/office/spreadsheetml/2009/9/main" objectType="CheckBox" fmlaLink="$X$57" lockText="1" noThreeD="1"/>
</file>

<file path=xl/ctrlProps/ctrlProp298.xml><?xml version="1.0" encoding="utf-8"?>
<formControlPr xmlns="http://schemas.microsoft.com/office/spreadsheetml/2009/9/main" objectType="CheckBox" fmlaLink="$X$58" lockText="1" noThreeD="1"/>
</file>

<file path=xl/ctrlProps/ctrlProp299.xml><?xml version="1.0" encoding="utf-8"?>
<formControlPr xmlns="http://schemas.microsoft.com/office/spreadsheetml/2009/9/main" objectType="CheckBox" fmlaLink="$X$59" lockText="1" noThreeD="1"/>
</file>

<file path=xl/ctrlProps/ctrlProp3.xml><?xml version="1.0" encoding="utf-8"?>
<formControlPr xmlns="http://schemas.microsoft.com/office/spreadsheetml/2009/9/main" objectType="CheckBox" fmlaLink="$X$28" lockText="1" noThreeD="1"/>
</file>

<file path=xl/ctrlProps/ctrlProp30.xml><?xml version="1.0" encoding="utf-8"?>
<formControlPr xmlns="http://schemas.microsoft.com/office/spreadsheetml/2009/9/main" objectType="CheckBox" fmlaLink="$X$55" lockText="1" noThreeD="1"/>
</file>

<file path=xl/ctrlProps/ctrlProp300.xml><?xml version="1.0" encoding="utf-8"?>
<formControlPr xmlns="http://schemas.microsoft.com/office/spreadsheetml/2009/9/main" objectType="CheckBox" fmlaLink="$X$60" lockText="1" noThreeD="1"/>
</file>

<file path=xl/ctrlProps/ctrlProp301.xml><?xml version="1.0" encoding="utf-8"?>
<formControlPr xmlns="http://schemas.microsoft.com/office/spreadsheetml/2009/9/main" objectType="CheckBox" fmlaLink="$X$61" lockText="1" noThreeD="1"/>
</file>

<file path=xl/ctrlProps/ctrlProp302.xml><?xml version="1.0" encoding="utf-8"?>
<formControlPr xmlns="http://schemas.microsoft.com/office/spreadsheetml/2009/9/main" objectType="CheckBox" fmlaLink="$X$62" lockText="1" noThreeD="1"/>
</file>

<file path=xl/ctrlProps/ctrlProp303.xml><?xml version="1.0" encoding="utf-8"?>
<formControlPr xmlns="http://schemas.microsoft.com/office/spreadsheetml/2009/9/main" objectType="CheckBox" fmlaLink="$X$63" lockText="1" noThreeD="1"/>
</file>

<file path=xl/ctrlProps/ctrlProp304.xml><?xml version="1.0" encoding="utf-8"?>
<formControlPr xmlns="http://schemas.microsoft.com/office/spreadsheetml/2009/9/main" objectType="CheckBox" fmlaLink="$Y$16" lockText="1" noThreeD="1"/>
</file>

<file path=xl/ctrlProps/ctrlProp305.xml><?xml version="1.0" encoding="utf-8"?>
<formControlPr xmlns="http://schemas.microsoft.com/office/spreadsheetml/2009/9/main" objectType="CheckBox" fmlaLink="$X$17" lockText="1" noThreeD="1"/>
</file>

<file path=xl/ctrlProps/ctrlProp306.xml><?xml version="1.0" encoding="utf-8"?>
<formControlPr xmlns="http://schemas.microsoft.com/office/spreadsheetml/2009/9/main" objectType="CheckBox" fmlaLink="$X$18" lockText="1" noThreeD="1"/>
</file>

<file path=xl/ctrlProps/ctrlProp307.xml><?xml version="1.0" encoding="utf-8"?>
<formControlPr xmlns="http://schemas.microsoft.com/office/spreadsheetml/2009/9/main" objectType="CheckBox" fmlaLink="$X$19" lockText="1" noThreeD="1"/>
</file>

<file path=xl/ctrlProps/ctrlProp308.xml><?xml version="1.0" encoding="utf-8"?>
<formControlPr xmlns="http://schemas.microsoft.com/office/spreadsheetml/2009/9/main" objectType="CheckBox" fmlaLink="$X$20" lockText="1" noThreeD="1"/>
</file>

<file path=xl/ctrlProps/ctrlProp309.xml><?xml version="1.0" encoding="utf-8"?>
<formControlPr xmlns="http://schemas.microsoft.com/office/spreadsheetml/2009/9/main" objectType="CheckBox" fmlaLink="$X$21" lockText="1" noThreeD="1"/>
</file>

<file path=xl/ctrlProps/ctrlProp31.xml><?xml version="1.0" encoding="utf-8"?>
<formControlPr xmlns="http://schemas.microsoft.com/office/spreadsheetml/2009/9/main" objectType="CheckBox" fmlaLink="$X$56" lockText="1" noThreeD="1"/>
</file>

<file path=xl/ctrlProps/ctrlProp310.xml><?xml version="1.0" encoding="utf-8"?>
<formControlPr xmlns="http://schemas.microsoft.com/office/spreadsheetml/2009/9/main" objectType="CheckBox" fmlaLink="$X$22" lockText="1" noThreeD="1"/>
</file>

<file path=xl/ctrlProps/ctrlProp311.xml><?xml version="1.0" encoding="utf-8"?>
<formControlPr xmlns="http://schemas.microsoft.com/office/spreadsheetml/2009/9/main" objectType="CheckBox" fmlaLink="$X$24" lockText="1" noThreeD="1"/>
</file>

<file path=xl/ctrlProps/ctrlProp312.xml><?xml version="1.0" encoding="utf-8"?>
<formControlPr xmlns="http://schemas.microsoft.com/office/spreadsheetml/2009/9/main" objectType="CheckBox" fmlaLink="$X$23" lockText="1" noThreeD="1"/>
</file>

<file path=xl/ctrlProps/ctrlProp313.xml><?xml version="1.0" encoding="utf-8"?>
<formControlPr xmlns="http://schemas.microsoft.com/office/spreadsheetml/2009/9/main" objectType="CheckBox" fmlaLink="$X$25" lockText="1" noThreeD="1"/>
</file>

<file path=xl/ctrlProps/ctrlProp314.xml><?xml version="1.0" encoding="utf-8"?>
<formControlPr xmlns="http://schemas.microsoft.com/office/spreadsheetml/2009/9/main" objectType="CheckBox" fmlaLink="$X$26" lockText="1" noThreeD="1"/>
</file>

<file path=xl/ctrlProps/ctrlProp315.xml><?xml version="1.0" encoding="utf-8"?>
<formControlPr xmlns="http://schemas.microsoft.com/office/spreadsheetml/2009/9/main" objectType="CheckBox" fmlaLink="$X$27" lockText="1" noThreeD="1"/>
</file>

<file path=xl/ctrlProps/ctrlProp316.xml><?xml version="1.0" encoding="utf-8"?>
<formControlPr xmlns="http://schemas.microsoft.com/office/spreadsheetml/2009/9/main" objectType="CheckBox" fmlaLink="$X$31" lockText="1" noThreeD="1"/>
</file>

<file path=xl/ctrlProps/ctrlProp317.xml><?xml version="1.0" encoding="utf-8"?>
<formControlPr xmlns="http://schemas.microsoft.com/office/spreadsheetml/2009/9/main" objectType="CheckBox" fmlaLink="$X$32" lockText="1" noThreeD="1"/>
</file>

<file path=xl/ctrlProps/ctrlProp318.xml><?xml version="1.0" encoding="utf-8"?>
<formControlPr xmlns="http://schemas.microsoft.com/office/spreadsheetml/2009/9/main" objectType="CheckBox" fmlaLink="$X$40" lockText="1" noThreeD="1"/>
</file>

<file path=xl/ctrlProps/ctrlProp319.xml><?xml version="1.0" encoding="utf-8"?>
<formControlPr xmlns="http://schemas.microsoft.com/office/spreadsheetml/2009/9/main" objectType="CheckBox" fmlaLink="$X$15" lockText="1" noThreeD="1"/>
</file>

<file path=xl/ctrlProps/ctrlProp32.xml><?xml version="1.0" encoding="utf-8"?>
<formControlPr xmlns="http://schemas.microsoft.com/office/spreadsheetml/2009/9/main" objectType="CheckBox" fmlaLink="$X$57" lockText="1" noThreeD="1"/>
</file>

<file path=xl/ctrlProps/ctrlProp320.xml><?xml version="1.0" encoding="utf-8"?>
<formControlPr xmlns="http://schemas.microsoft.com/office/spreadsheetml/2009/9/main" objectType="CheckBox" fmlaLink="$X$16" lockText="1" noThreeD="1"/>
</file>

<file path=xl/ctrlProps/ctrlProp321.xml><?xml version="1.0" encoding="utf-8"?>
<formControlPr xmlns="http://schemas.microsoft.com/office/spreadsheetml/2009/9/main" objectType="CheckBox" fmlaLink="$X$28" lockText="1" noThreeD="1"/>
</file>

<file path=xl/ctrlProps/ctrlProp322.xml><?xml version="1.0" encoding="utf-8"?>
<formControlPr xmlns="http://schemas.microsoft.com/office/spreadsheetml/2009/9/main" objectType="CheckBox" fmlaLink="$X$29" lockText="1" noThreeD="1"/>
</file>

<file path=xl/ctrlProps/ctrlProp323.xml><?xml version="1.0" encoding="utf-8"?>
<formControlPr xmlns="http://schemas.microsoft.com/office/spreadsheetml/2009/9/main" objectType="CheckBox" fmlaLink="$X$30" lockText="1" noThreeD="1"/>
</file>

<file path=xl/ctrlProps/ctrlProp324.xml><?xml version="1.0" encoding="utf-8"?>
<formControlPr xmlns="http://schemas.microsoft.com/office/spreadsheetml/2009/9/main" objectType="CheckBox" fmlaLink="$X$31" lockText="1" noThreeD="1"/>
</file>

<file path=xl/ctrlProps/ctrlProp325.xml><?xml version="1.0" encoding="utf-8"?>
<formControlPr xmlns="http://schemas.microsoft.com/office/spreadsheetml/2009/9/main" objectType="CheckBox" fmlaLink="$X$32" lockText="1" noThreeD="1"/>
</file>

<file path=xl/ctrlProps/ctrlProp326.xml><?xml version="1.0" encoding="utf-8"?>
<formControlPr xmlns="http://schemas.microsoft.com/office/spreadsheetml/2009/9/main" objectType="CheckBox" fmlaLink="$X$33" lockText="1" noThreeD="1"/>
</file>

<file path=xl/ctrlProps/ctrlProp327.xml><?xml version="1.0" encoding="utf-8"?>
<formControlPr xmlns="http://schemas.microsoft.com/office/spreadsheetml/2009/9/main" objectType="CheckBox" fmlaLink="$X$34" lockText="1" noThreeD="1"/>
</file>

<file path=xl/ctrlProps/ctrlProp328.xml><?xml version="1.0" encoding="utf-8"?>
<formControlPr xmlns="http://schemas.microsoft.com/office/spreadsheetml/2009/9/main" objectType="CheckBox" fmlaLink="$X$35" lockText="1" noThreeD="1"/>
</file>

<file path=xl/ctrlProps/ctrlProp329.xml><?xml version="1.0" encoding="utf-8"?>
<formControlPr xmlns="http://schemas.microsoft.com/office/spreadsheetml/2009/9/main" objectType="CheckBox" fmlaLink="$X$36" lockText="1" noThreeD="1"/>
</file>

<file path=xl/ctrlProps/ctrlProp33.xml><?xml version="1.0" encoding="utf-8"?>
<formControlPr xmlns="http://schemas.microsoft.com/office/spreadsheetml/2009/9/main" objectType="CheckBox" fmlaLink="$X$58" lockText="1" noThreeD="1"/>
</file>

<file path=xl/ctrlProps/ctrlProp330.xml><?xml version="1.0" encoding="utf-8"?>
<formControlPr xmlns="http://schemas.microsoft.com/office/spreadsheetml/2009/9/main" objectType="CheckBox" fmlaLink="$X$37" lockText="1" noThreeD="1"/>
</file>

<file path=xl/ctrlProps/ctrlProp331.xml><?xml version="1.0" encoding="utf-8"?>
<formControlPr xmlns="http://schemas.microsoft.com/office/spreadsheetml/2009/9/main" objectType="CheckBox" fmlaLink="$X$38" lockText="1" noThreeD="1"/>
</file>

<file path=xl/ctrlProps/ctrlProp332.xml><?xml version="1.0" encoding="utf-8"?>
<formControlPr xmlns="http://schemas.microsoft.com/office/spreadsheetml/2009/9/main" objectType="CheckBox" fmlaLink="$X$39" lockText="1" noThreeD="1"/>
</file>

<file path=xl/ctrlProps/ctrlProp333.xml><?xml version="1.0" encoding="utf-8"?>
<formControlPr xmlns="http://schemas.microsoft.com/office/spreadsheetml/2009/9/main" objectType="CheckBox" fmlaLink="$X$40" lockText="1" noThreeD="1"/>
</file>

<file path=xl/ctrlProps/ctrlProp334.xml><?xml version="1.0" encoding="utf-8"?>
<formControlPr xmlns="http://schemas.microsoft.com/office/spreadsheetml/2009/9/main" objectType="CheckBox" fmlaLink="$X$41" lockText="1" noThreeD="1"/>
</file>

<file path=xl/ctrlProps/ctrlProp335.xml><?xml version="1.0" encoding="utf-8"?>
<formControlPr xmlns="http://schemas.microsoft.com/office/spreadsheetml/2009/9/main" objectType="CheckBox" fmlaLink="$X$42" lockText="1" noThreeD="1"/>
</file>

<file path=xl/ctrlProps/ctrlProp336.xml><?xml version="1.0" encoding="utf-8"?>
<formControlPr xmlns="http://schemas.microsoft.com/office/spreadsheetml/2009/9/main" objectType="CheckBox" fmlaLink="$X$43" lockText="1" noThreeD="1"/>
</file>

<file path=xl/ctrlProps/ctrlProp337.xml><?xml version="1.0" encoding="utf-8"?>
<formControlPr xmlns="http://schemas.microsoft.com/office/spreadsheetml/2009/9/main" objectType="CheckBox" fmlaLink="$X$44" lockText="1" noThreeD="1"/>
</file>

<file path=xl/ctrlProps/ctrlProp338.xml><?xml version="1.0" encoding="utf-8"?>
<formControlPr xmlns="http://schemas.microsoft.com/office/spreadsheetml/2009/9/main" objectType="CheckBox" fmlaLink="$X$45" lockText="1" noThreeD="1"/>
</file>

<file path=xl/ctrlProps/ctrlProp339.xml><?xml version="1.0" encoding="utf-8"?>
<formControlPr xmlns="http://schemas.microsoft.com/office/spreadsheetml/2009/9/main" objectType="CheckBox" fmlaLink="$X$46" lockText="1" noThreeD="1"/>
</file>

<file path=xl/ctrlProps/ctrlProp34.xml><?xml version="1.0" encoding="utf-8"?>
<formControlPr xmlns="http://schemas.microsoft.com/office/spreadsheetml/2009/9/main" objectType="CheckBox" fmlaLink="$X$59" lockText="1" noThreeD="1"/>
</file>

<file path=xl/ctrlProps/ctrlProp340.xml><?xml version="1.0" encoding="utf-8"?>
<formControlPr xmlns="http://schemas.microsoft.com/office/spreadsheetml/2009/9/main" objectType="CheckBox" fmlaLink="$X$47" lockText="1" noThreeD="1"/>
</file>

<file path=xl/ctrlProps/ctrlProp341.xml><?xml version="1.0" encoding="utf-8"?>
<formControlPr xmlns="http://schemas.microsoft.com/office/spreadsheetml/2009/9/main" objectType="CheckBox" fmlaLink="$X$48" lockText="1" noThreeD="1"/>
</file>

<file path=xl/ctrlProps/ctrlProp342.xml><?xml version="1.0" encoding="utf-8"?>
<formControlPr xmlns="http://schemas.microsoft.com/office/spreadsheetml/2009/9/main" objectType="CheckBox" fmlaLink="$X$49" lockText="1" noThreeD="1"/>
</file>

<file path=xl/ctrlProps/ctrlProp343.xml><?xml version="1.0" encoding="utf-8"?>
<formControlPr xmlns="http://schemas.microsoft.com/office/spreadsheetml/2009/9/main" objectType="CheckBox" fmlaLink="$X$50" lockText="1" noThreeD="1"/>
</file>

<file path=xl/ctrlProps/ctrlProp344.xml><?xml version="1.0" encoding="utf-8"?>
<formControlPr xmlns="http://schemas.microsoft.com/office/spreadsheetml/2009/9/main" objectType="CheckBox" fmlaLink="$X$51" lockText="1" noThreeD="1"/>
</file>

<file path=xl/ctrlProps/ctrlProp345.xml><?xml version="1.0" encoding="utf-8"?>
<formControlPr xmlns="http://schemas.microsoft.com/office/spreadsheetml/2009/9/main" objectType="CheckBox" fmlaLink="$X$52" lockText="1" noThreeD="1"/>
</file>

<file path=xl/ctrlProps/ctrlProp346.xml><?xml version="1.0" encoding="utf-8"?>
<formControlPr xmlns="http://schemas.microsoft.com/office/spreadsheetml/2009/9/main" objectType="CheckBox" fmlaLink="$X$53" lockText="1" noThreeD="1"/>
</file>

<file path=xl/ctrlProps/ctrlProp347.xml><?xml version="1.0" encoding="utf-8"?>
<formControlPr xmlns="http://schemas.microsoft.com/office/spreadsheetml/2009/9/main" objectType="CheckBox" fmlaLink="$X$54" lockText="1" noThreeD="1"/>
</file>

<file path=xl/ctrlProps/ctrlProp348.xml><?xml version="1.0" encoding="utf-8"?>
<formControlPr xmlns="http://schemas.microsoft.com/office/spreadsheetml/2009/9/main" objectType="CheckBox" fmlaLink="$X$55" lockText="1" noThreeD="1"/>
</file>

<file path=xl/ctrlProps/ctrlProp349.xml><?xml version="1.0" encoding="utf-8"?>
<formControlPr xmlns="http://schemas.microsoft.com/office/spreadsheetml/2009/9/main" objectType="CheckBox" fmlaLink="$X$56" lockText="1" noThreeD="1"/>
</file>

<file path=xl/ctrlProps/ctrlProp35.xml><?xml version="1.0" encoding="utf-8"?>
<formControlPr xmlns="http://schemas.microsoft.com/office/spreadsheetml/2009/9/main" objectType="CheckBox" fmlaLink="$X$60" lockText="1" noThreeD="1"/>
</file>

<file path=xl/ctrlProps/ctrlProp350.xml><?xml version="1.0" encoding="utf-8"?>
<formControlPr xmlns="http://schemas.microsoft.com/office/spreadsheetml/2009/9/main" objectType="CheckBox" fmlaLink="$X$57" lockText="1" noThreeD="1"/>
</file>

<file path=xl/ctrlProps/ctrlProp351.xml><?xml version="1.0" encoding="utf-8"?>
<formControlPr xmlns="http://schemas.microsoft.com/office/spreadsheetml/2009/9/main" objectType="CheckBox" fmlaLink="$X$58" lockText="1" noThreeD="1"/>
</file>

<file path=xl/ctrlProps/ctrlProp352.xml><?xml version="1.0" encoding="utf-8"?>
<formControlPr xmlns="http://schemas.microsoft.com/office/spreadsheetml/2009/9/main" objectType="CheckBox" fmlaLink="$X$59" lockText="1" noThreeD="1"/>
</file>

<file path=xl/ctrlProps/ctrlProp353.xml><?xml version="1.0" encoding="utf-8"?>
<formControlPr xmlns="http://schemas.microsoft.com/office/spreadsheetml/2009/9/main" objectType="CheckBox" fmlaLink="$X$60" lockText="1" noThreeD="1"/>
</file>

<file path=xl/ctrlProps/ctrlProp354.xml><?xml version="1.0" encoding="utf-8"?>
<formControlPr xmlns="http://schemas.microsoft.com/office/spreadsheetml/2009/9/main" objectType="CheckBox" fmlaLink="$X$61" lockText="1" noThreeD="1"/>
</file>

<file path=xl/ctrlProps/ctrlProp355.xml><?xml version="1.0" encoding="utf-8"?>
<formControlPr xmlns="http://schemas.microsoft.com/office/spreadsheetml/2009/9/main" objectType="CheckBox" fmlaLink="$X$62" lockText="1" noThreeD="1"/>
</file>

<file path=xl/ctrlProps/ctrlProp356.xml><?xml version="1.0" encoding="utf-8"?>
<formControlPr xmlns="http://schemas.microsoft.com/office/spreadsheetml/2009/9/main" objectType="CheckBox" fmlaLink="$X$63" lockText="1" noThreeD="1"/>
</file>

<file path=xl/ctrlProps/ctrlProp357.xml><?xml version="1.0" encoding="utf-8"?>
<formControlPr xmlns="http://schemas.microsoft.com/office/spreadsheetml/2009/9/main" objectType="CheckBox" fmlaLink="$Y$16" lockText="1" noThreeD="1"/>
</file>

<file path=xl/ctrlProps/ctrlProp358.xml><?xml version="1.0" encoding="utf-8"?>
<formControlPr xmlns="http://schemas.microsoft.com/office/spreadsheetml/2009/9/main" objectType="CheckBox" fmlaLink="$X$17" lockText="1" noThreeD="1"/>
</file>

<file path=xl/ctrlProps/ctrlProp359.xml><?xml version="1.0" encoding="utf-8"?>
<formControlPr xmlns="http://schemas.microsoft.com/office/spreadsheetml/2009/9/main" objectType="CheckBox" fmlaLink="$X$18" lockText="1" noThreeD="1"/>
</file>

<file path=xl/ctrlProps/ctrlProp36.xml><?xml version="1.0" encoding="utf-8"?>
<formControlPr xmlns="http://schemas.microsoft.com/office/spreadsheetml/2009/9/main" objectType="CheckBox" fmlaLink="$X$61" lockText="1" noThreeD="1"/>
</file>

<file path=xl/ctrlProps/ctrlProp360.xml><?xml version="1.0" encoding="utf-8"?>
<formControlPr xmlns="http://schemas.microsoft.com/office/spreadsheetml/2009/9/main" objectType="CheckBox" fmlaLink="$X$19" lockText="1" noThreeD="1"/>
</file>

<file path=xl/ctrlProps/ctrlProp361.xml><?xml version="1.0" encoding="utf-8"?>
<formControlPr xmlns="http://schemas.microsoft.com/office/spreadsheetml/2009/9/main" objectType="CheckBox" fmlaLink="$X$20" lockText="1" noThreeD="1"/>
</file>

<file path=xl/ctrlProps/ctrlProp362.xml><?xml version="1.0" encoding="utf-8"?>
<formControlPr xmlns="http://schemas.microsoft.com/office/spreadsheetml/2009/9/main" objectType="CheckBox" fmlaLink="$X$21" lockText="1" noThreeD="1"/>
</file>

<file path=xl/ctrlProps/ctrlProp363.xml><?xml version="1.0" encoding="utf-8"?>
<formControlPr xmlns="http://schemas.microsoft.com/office/spreadsheetml/2009/9/main" objectType="CheckBox" fmlaLink="$X$22" lockText="1" noThreeD="1"/>
</file>

<file path=xl/ctrlProps/ctrlProp364.xml><?xml version="1.0" encoding="utf-8"?>
<formControlPr xmlns="http://schemas.microsoft.com/office/spreadsheetml/2009/9/main" objectType="CheckBox" fmlaLink="$X$24" lockText="1" noThreeD="1"/>
</file>

<file path=xl/ctrlProps/ctrlProp365.xml><?xml version="1.0" encoding="utf-8"?>
<formControlPr xmlns="http://schemas.microsoft.com/office/spreadsheetml/2009/9/main" objectType="CheckBox" fmlaLink="$X$23" lockText="1" noThreeD="1"/>
</file>

<file path=xl/ctrlProps/ctrlProp366.xml><?xml version="1.0" encoding="utf-8"?>
<formControlPr xmlns="http://schemas.microsoft.com/office/spreadsheetml/2009/9/main" objectType="CheckBox" fmlaLink="$X$25" lockText="1" noThreeD="1"/>
</file>

<file path=xl/ctrlProps/ctrlProp367.xml><?xml version="1.0" encoding="utf-8"?>
<formControlPr xmlns="http://schemas.microsoft.com/office/spreadsheetml/2009/9/main" objectType="CheckBox" fmlaLink="$X$26" lockText="1" noThreeD="1"/>
</file>

<file path=xl/ctrlProps/ctrlProp368.xml><?xml version="1.0" encoding="utf-8"?>
<formControlPr xmlns="http://schemas.microsoft.com/office/spreadsheetml/2009/9/main" objectType="CheckBox" fmlaLink="$X$27" lockText="1" noThreeD="1"/>
</file>

<file path=xl/ctrlProps/ctrlProp369.xml><?xml version="1.0" encoding="utf-8"?>
<formControlPr xmlns="http://schemas.microsoft.com/office/spreadsheetml/2009/9/main" objectType="CheckBox" fmlaLink="$X$31" lockText="1" noThreeD="1"/>
</file>

<file path=xl/ctrlProps/ctrlProp37.xml><?xml version="1.0" encoding="utf-8"?>
<formControlPr xmlns="http://schemas.microsoft.com/office/spreadsheetml/2009/9/main" objectType="CheckBox" fmlaLink="$X$62" lockText="1" noThreeD="1"/>
</file>

<file path=xl/ctrlProps/ctrlProp370.xml><?xml version="1.0" encoding="utf-8"?>
<formControlPr xmlns="http://schemas.microsoft.com/office/spreadsheetml/2009/9/main" objectType="CheckBox" fmlaLink="$X$32" lockText="1" noThreeD="1"/>
</file>

<file path=xl/ctrlProps/ctrlProp371.xml><?xml version="1.0" encoding="utf-8"?>
<formControlPr xmlns="http://schemas.microsoft.com/office/spreadsheetml/2009/9/main" objectType="CheckBox" fmlaLink="$X$40" lockText="1" noThreeD="1"/>
</file>

<file path=xl/ctrlProps/ctrlProp38.xml><?xml version="1.0" encoding="utf-8"?>
<formControlPr xmlns="http://schemas.microsoft.com/office/spreadsheetml/2009/9/main" objectType="CheckBox" fmlaLink="$X$63" lockText="1" noThreeD="1"/>
</file>

<file path=xl/ctrlProps/ctrlProp39.xml><?xml version="1.0" encoding="utf-8"?>
<formControlPr xmlns="http://schemas.microsoft.com/office/spreadsheetml/2009/9/main" objectType="CheckBox" fmlaLink="$Y$16" lockText="1" noThreeD="1"/>
</file>

<file path=xl/ctrlProps/ctrlProp4.xml><?xml version="1.0" encoding="utf-8"?>
<formControlPr xmlns="http://schemas.microsoft.com/office/spreadsheetml/2009/9/main" objectType="CheckBox" fmlaLink="$X$29" lockText="1" noThreeD="1"/>
</file>

<file path=xl/ctrlProps/ctrlProp40.xml><?xml version="1.0" encoding="utf-8"?>
<formControlPr xmlns="http://schemas.microsoft.com/office/spreadsheetml/2009/9/main" objectType="CheckBox" fmlaLink="$X$17" lockText="1" noThreeD="1"/>
</file>

<file path=xl/ctrlProps/ctrlProp41.xml><?xml version="1.0" encoding="utf-8"?>
<formControlPr xmlns="http://schemas.microsoft.com/office/spreadsheetml/2009/9/main" objectType="CheckBox" fmlaLink="$X$18" lockText="1" noThreeD="1"/>
</file>

<file path=xl/ctrlProps/ctrlProp42.xml><?xml version="1.0" encoding="utf-8"?>
<formControlPr xmlns="http://schemas.microsoft.com/office/spreadsheetml/2009/9/main" objectType="CheckBox" fmlaLink="$X$19" lockText="1" noThreeD="1"/>
</file>

<file path=xl/ctrlProps/ctrlProp43.xml><?xml version="1.0" encoding="utf-8"?>
<formControlPr xmlns="http://schemas.microsoft.com/office/spreadsheetml/2009/9/main" objectType="CheckBox" fmlaLink="$X$20" lockText="1" noThreeD="1"/>
</file>

<file path=xl/ctrlProps/ctrlProp44.xml><?xml version="1.0" encoding="utf-8"?>
<formControlPr xmlns="http://schemas.microsoft.com/office/spreadsheetml/2009/9/main" objectType="CheckBox" fmlaLink="$X$21" lockText="1" noThreeD="1"/>
</file>

<file path=xl/ctrlProps/ctrlProp45.xml><?xml version="1.0" encoding="utf-8"?>
<formControlPr xmlns="http://schemas.microsoft.com/office/spreadsheetml/2009/9/main" objectType="CheckBox" fmlaLink="$X$22" lockText="1" noThreeD="1"/>
</file>

<file path=xl/ctrlProps/ctrlProp46.xml><?xml version="1.0" encoding="utf-8"?>
<formControlPr xmlns="http://schemas.microsoft.com/office/spreadsheetml/2009/9/main" objectType="CheckBox" fmlaLink="$X$24" lockText="1" noThreeD="1"/>
</file>

<file path=xl/ctrlProps/ctrlProp47.xml><?xml version="1.0" encoding="utf-8"?>
<formControlPr xmlns="http://schemas.microsoft.com/office/spreadsheetml/2009/9/main" objectType="CheckBox" fmlaLink="$X$23" lockText="1" noThreeD="1"/>
</file>

<file path=xl/ctrlProps/ctrlProp48.xml><?xml version="1.0" encoding="utf-8"?>
<formControlPr xmlns="http://schemas.microsoft.com/office/spreadsheetml/2009/9/main" objectType="CheckBox" fmlaLink="$X$25" lockText="1" noThreeD="1"/>
</file>

<file path=xl/ctrlProps/ctrlProp49.xml><?xml version="1.0" encoding="utf-8"?>
<formControlPr xmlns="http://schemas.microsoft.com/office/spreadsheetml/2009/9/main" objectType="CheckBox" fmlaLink="$X$26" lockText="1" noThreeD="1"/>
</file>

<file path=xl/ctrlProps/ctrlProp5.xml><?xml version="1.0" encoding="utf-8"?>
<formControlPr xmlns="http://schemas.microsoft.com/office/spreadsheetml/2009/9/main" objectType="CheckBox" fmlaLink="$X$30" lockText="1" noThreeD="1"/>
</file>

<file path=xl/ctrlProps/ctrlProp50.xml><?xml version="1.0" encoding="utf-8"?>
<formControlPr xmlns="http://schemas.microsoft.com/office/spreadsheetml/2009/9/main" objectType="CheckBox" fmlaLink="$X$27" lockText="1" noThreeD="1"/>
</file>

<file path=xl/ctrlProps/ctrlProp51.xml><?xml version="1.0" encoding="utf-8"?>
<formControlPr xmlns="http://schemas.microsoft.com/office/spreadsheetml/2009/9/main" objectType="CheckBox" fmlaLink="$X$31" lockText="1" noThreeD="1"/>
</file>

<file path=xl/ctrlProps/ctrlProp52.xml><?xml version="1.0" encoding="utf-8"?>
<formControlPr xmlns="http://schemas.microsoft.com/office/spreadsheetml/2009/9/main" objectType="CheckBox" fmlaLink="$X$32" lockText="1" noThreeD="1"/>
</file>

<file path=xl/ctrlProps/ctrlProp53.xml><?xml version="1.0" encoding="utf-8"?>
<formControlPr xmlns="http://schemas.microsoft.com/office/spreadsheetml/2009/9/main" objectType="CheckBox" fmlaLink="$X$40" lockText="1" noThreeD="1"/>
</file>

<file path=xl/ctrlProps/ctrlProp54.xml><?xml version="1.0" encoding="utf-8"?>
<formControlPr xmlns="http://schemas.microsoft.com/office/spreadsheetml/2009/9/main" objectType="CheckBox" fmlaLink="$X$15" lockText="1" noThreeD="1"/>
</file>

<file path=xl/ctrlProps/ctrlProp55.xml><?xml version="1.0" encoding="utf-8"?>
<formControlPr xmlns="http://schemas.microsoft.com/office/spreadsheetml/2009/9/main" objectType="CheckBox" fmlaLink="$X$16" lockText="1" noThreeD="1"/>
</file>

<file path=xl/ctrlProps/ctrlProp56.xml><?xml version="1.0" encoding="utf-8"?>
<formControlPr xmlns="http://schemas.microsoft.com/office/spreadsheetml/2009/9/main" objectType="CheckBox" fmlaLink="$X$28" lockText="1" noThreeD="1"/>
</file>

<file path=xl/ctrlProps/ctrlProp57.xml><?xml version="1.0" encoding="utf-8"?>
<formControlPr xmlns="http://schemas.microsoft.com/office/spreadsheetml/2009/9/main" objectType="CheckBox" fmlaLink="$X$29" lockText="1" noThreeD="1"/>
</file>

<file path=xl/ctrlProps/ctrlProp58.xml><?xml version="1.0" encoding="utf-8"?>
<formControlPr xmlns="http://schemas.microsoft.com/office/spreadsheetml/2009/9/main" objectType="CheckBox" fmlaLink="$X$30" lockText="1" noThreeD="1"/>
</file>

<file path=xl/ctrlProps/ctrlProp59.xml><?xml version="1.0" encoding="utf-8"?>
<formControlPr xmlns="http://schemas.microsoft.com/office/spreadsheetml/2009/9/main" objectType="CheckBox" fmlaLink="$X$31" lockText="1" noThreeD="1"/>
</file>

<file path=xl/ctrlProps/ctrlProp6.xml><?xml version="1.0" encoding="utf-8"?>
<formControlPr xmlns="http://schemas.microsoft.com/office/spreadsheetml/2009/9/main" objectType="CheckBox" fmlaLink="$X$31" lockText="1" noThreeD="1"/>
</file>

<file path=xl/ctrlProps/ctrlProp60.xml><?xml version="1.0" encoding="utf-8"?>
<formControlPr xmlns="http://schemas.microsoft.com/office/spreadsheetml/2009/9/main" objectType="CheckBox" fmlaLink="$X$32" lockText="1" noThreeD="1"/>
</file>

<file path=xl/ctrlProps/ctrlProp61.xml><?xml version="1.0" encoding="utf-8"?>
<formControlPr xmlns="http://schemas.microsoft.com/office/spreadsheetml/2009/9/main" objectType="CheckBox" fmlaLink="$X$33" lockText="1" noThreeD="1"/>
</file>

<file path=xl/ctrlProps/ctrlProp62.xml><?xml version="1.0" encoding="utf-8"?>
<formControlPr xmlns="http://schemas.microsoft.com/office/spreadsheetml/2009/9/main" objectType="CheckBox" fmlaLink="$X$34" lockText="1" noThreeD="1"/>
</file>

<file path=xl/ctrlProps/ctrlProp63.xml><?xml version="1.0" encoding="utf-8"?>
<formControlPr xmlns="http://schemas.microsoft.com/office/spreadsheetml/2009/9/main" objectType="CheckBox" fmlaLink="$X$35" lockText="1" noThreeD="1"/>
</file>

<file path=xl/ctrlProps/ctrlProp64.xml><?xml version="1.0" encoding="utf-8"?>
<formControlPr xmlns="http://schemas.microsoft.com/office/spreadsheetml/2009/9/main" objectType="CheckBox" fmlaLink="$X$36" lockText="1" noThreeD="1"/>
</file>

<file path=xl/ctrlProps/ctrlProp65.xml><?xml version="1.0" encoding="utf-8"?>
<formControlPr xmlns="http://schemas.microsoft.com/office/spreadsheetml/2009/9/main" objectType="CheckBox" fmlaLink="$X$37" lockText="1" noThreeD="1"/>
</file>

<file path=xl/ctrlProps/ctrlProp66.xml><?xml version="1.0" encoding="utf-8"?>
<formControlPr xmlns="http://schemas.microsoft.com/office/spreadsheetml/2009/9/main" objectType="CheckBox" fmlaLink="$X$38" lockText="1" noThreeD="1"/>
</file>

<file path=xl/ctrlProps/ctrlProp67.xml><?xml version="1.0" encoding="utf-8"?>
<formControlPr xmlns="http://schemas.microsoft.com/office/spreadsheetml/2009/9/main" objectType="CheckBox" fmlaLink="$X$39" lockText="1" noThreeD="1"/>
</file>

<file path=xl/ctrlProps/ctrlProp68.xml><?xml version="1.0" encoding="utf-8"?>
<formControlPr xmlns="http://schemas.microsoft.com/office/spreadsheetml/2009/9/main" objectType="CheckBox" fmlaLink="$X$40" lockText="1" noThreeD="1"/>
</file>

<file path=xl/ctrlProps/ctrlProp69.xml><?xml version="1.0" encoding="utf-8"?>
<formControlPr xmlns="http://schemas.microsoft.com/office/spreadsheetml/2009/9/main" objectType="CheckBox" fmlaLink="$X$41" lockText="1" noThreeD="1"/>
</file>

<file path=xl/ctrlProps/ctrlProp7.xml><?xml version="1.0" encoding="utf-8"?>
<formControlPr xmlns="http://schemas.microsoft.com/office/spreadsheetml/2009/9/main" objectType="CheckBox" fmlaLink="$X$32" lockText="1" noThreeD="1"/>
</file>

<file path=xl/ctrlProps/ctrlProp70.xml><?xml version="1.0" encoding="utf-8"?>
<formControlPr xmlns="http://schemas.microsoft.com/office/spreadsheetml/2009/9/main" objectType="CheckBox" fmlaLink="$X$42" lockText="1" noThreeD="1"/>
</file>

<file path=xl/ctrlProps/ctrlProp71.xml><?xml version="1.0" encoding="utf-8"?>
<formControlPr xmlns="http://schemas.microsoft.com/office/spreadsheetml/2009/9/main" objectType="CheckBox" fmlaLink="$X$43" lockText="1" noThreeD="1"/>
</file>

<file path=xl/ctrlProps/ctrlProp72.xml><?xml version="1.0" encoding="utf-8"?>
<formControlPr xmlns="http://schemas.microsoft.com/office/spreadsheetml/2009/9/main" objectType="CheckBox" fmlaLink="$X$44" lockText="1" noThreeD="1"/>
</file>

<file path=xl/ctrlProps/ctrlProp73.xml><?xml version="1.0" encoding="utf-8"?>
<formControlPr xmlns="http://schemas.microsoft.com/office/spreadsheetml/2009/9/main" objectType="CheckBox" fmlaLink="$X$45" lockText="1" noThreeD="1"/>
</file>

<file path=xl/ctrlProps/ctrlProp74.xml><?xml version="1.0" encoding="utf-8"?>
<formControlPr xmlns="http://schemas.microsoft.com/office/spreadsheetml/2009/9/main" objectType="CheckBox" fmlaLink="$X$46" lockText="1" noThreeD="1"/>
</file>

<file path=xl/ctrlProps/ctrlProp75.xml><?xml version="1.0" encoding="utf-8"?>
<formControlPr xmlns="http://schemas.microsoft.com/office/spreadsheetml/2009/9/main" objectType="CheckBox" fmlaLink="$X$47" lockText="1" noThreeD="1"/>
</file>

<file path=xl/ctrlProps/ctrlProp76.xml><?xml version="1.0" encoding="utf-8"?>
<formControlPr xmlns="http://schemas.microsoft.com/office/spreadsheetml/2009/9/main" objectType="CheckBox" fmlaLink="$X$48" lockText="1" noThreeD="1"/>
</file>

<file path=xl/ctrlProps/ctrlProp77.xml><?xml version="1.0" encoding="utf-8"?>
<formControlPr xmlns="http://schemas.microsoft.com/office/spreadsheetml/2009/9/main" objectType="CheckBox" fmlaLink="$X$49" lockText="1" noThreeD="1"/>
</file>

<file path=xl/ctrlProps/ctrlProp78.xml><?xml version="1.0" encoding="utf-8"?>
<formControlPr xmlns="http://schemas.microsoft.com/office/spreadsheetml/2009/9/main" objectType="CheckBox" fmlaLink="$X$50" lockText="1" noThreeD="1"/>
</file>

<file path=xl/ctrlProps/ctrlProp79.xml><?xml version="1.0" encoding="utf-8"?>
<formControlPr xmlns="http://schemas.microsoft.com/office/spreadsheetml/2009/9/main" objectType="CheckBox" fmlaLink="$X$51" lockText="1" noThreeD="1"/>
</file>

<file path=xl/ctrlProps/ctrlProp8.xml><?xml version="1.0" encoding="utf-8"?>
<formControlPr xmlns="http://schemas.microsoft.com/office/spreadsheetml/2009/9/main" objectType="CheckBox" fmlaLink="$X$33" lockText="1" noThreeD="1"/>
</file>

<file path=xl/ctrlProps/ctrlProp80.xml><?xml version="1.0" encoding="utf-8"?>
<formControlPr xmlns="http://schemas.microsoft.com/office/spreadsheetml/2009/9/main" objectType="CheckBox" fmlaLink="$X$52" lockText="1" noThreeD="1"/>
</file>

<file path=xl/ctrlProps/ctrlProp81.xml><?xml version="1.0" encoding="utf-8"?>
<formControlPr xmlns="http://schemas.microsoft.com/office/spreadsheetml/2009/9/main" objectType="CheckBox" fmlaLink="$X$53" lockText="1" noThreeD="1"/>
</file>

<file path=xl/ctrlProps/ctrlProp82.xml><?xml version="1.0" encoding="utf-8"?>
<formControlPr xmlns="http://schemas.microsoft.com/office/spreadsheetml/2009/9/main" objectType="CheckBox" fmlaLink="$X$54" lockText="1" noThreeD="1"/>
</file>

<file path=xl/ctrlProps/ctrlProp83.xml><?xml version="1.0" encoding="utf-8"?>
<formControlPr xmlns="http://schemas.microsoft.com/office/spreadsheetml/2009/9/main" objectType="CheckBox" fmlaLink="$X$55" lockText="1" noThreeD="1"/>
</file>

<file path=xl/ctrlProps/ctrlProp84.xml><?xml version="1.0" encoding="utf-8"?>
<formControlPr xmlns="http://schemas.microsoft.com/office/spreadsheetml/2009/9/main" objectType="CheckBox" fmlaLink="$X$56" lockText="1" noThreeD="1"/>
</file>

<file path=xl/ctrlProps/ctrlProp85.xml><?xml version="1.0" encoding="utf-8"?>
<formControlPr xmlns="http://schemas.microsoft.com/office/spreadsheetml/2009/9/main" objectType="CheckBox" fmlaLink="$X$57" lockText="1" noThreeD="1"/>
</file>

<file path=xl/ctrlProps/ctrlProp86.xml><?xml version="1.0" encoding="utf-8"?>
<formControlPr xmlns="http://schemas.microsoft.com/office/spreadsheetml/2009/9/main" objectType="CheckBox" fmlaLink="$X$58" lockText="1" noThreeD="1"/>
</file>

<file path=xl/ctrlProps/ctrlProp87.xml><?xml version="1.0" encoding="utf-8"?>
<formControlPr xmlns="http://schemas.microsoft.com/office/spreadsheetml/2009/9/main" objectType="CheckBox" fmlaLink="$X$59" lockText="1" noThreeD="1"/>
</file>

<file path=xl/ctrlProps/ctrlProp88.xml><?xml version="1.0" encoding="utf-8"?>
<formControlPr xmlns="http://schemas.microsoft.com/office/spreadsheetml/2009/9/main" objectType="CheckBox" fmlaLink="$X$60" lockText="1" noThreeD="1"/>
</file>

<file path=xl/ctrlProps/ctrlProp89.xml><?xml version="1.0" encoding="utf-8"?>
<formControlPr xmlns="http://schemas.microsoft.com/office/spreadsheetml/2009/9/main" objectType="CheckBox" fmlaLink="$X$61" lockText="1" noThreeD="1"/>
</file>

<file path=xl/ctrlProps/ctrlProp9.xml><?xml version="1.0" encoding="utf-8"?>
<formControlPr xmlns="http://schemas.microsoft.com/office/spreadsheetml/2009/9/main" objectType="CheckBox" fmlaLink="$X$34" lockText="1" noThreeD="1"/>
</file>

<file path=xl/ctrlProps/ctrlProp90.xml><?xml version="1.0" encoding="utf-8"?>
<formControlPr xmlns="http://schemas.microsoft.com/office/spreadsheetml/2009/9/main" objectType="CheckBox" fmlaLink="$X$62" lockText="1" noThreeD="1"/>
</file>

<file path=xl/ctrlProps/ctrlProp91.xml><?xml version="1.0" encoding="utf-8"?>
<formControlPr xmlns="http://schemas.microsoft.com/office/spreadsheetml/2009/9/main" objectType="CheckBox" fmlaLink="$X$63" lockText="1" noThreeD="1"/>
</file>

<file path=xl/ctrlProps/ctrlProp92.xml><?xml version="1.0" encoding="utf-8"?>
<formControlPr xmlns="http://schemas.microsoft.com/office/spreadsheetml/2009/9/main" objectType="CheckBox" fmlaLink="$Y$16" lockText="1" noThreeD="1"/>
</file>

<file path=xl/ctrlProps/ctrlProp93.xml><?xml version="1.0" encoding="utf-8"?>
<formControlPr xmlns="http://schemas.microsoft.com/office/spreadsheetml/2009/9/main" objectType="CheckBox" fmlaLink="$X$17" lockText="1" noThreeD="1"/>
</file>

<file path=xl/ctrlProps/ctrlProp94.xml><?xml version="1.0" encoding="utf-8"?>
<formControlPr xmlns="http://schemas.microsoft.com/office/spreadsheetml/2009/9/main" objectType="CheckBox" fmlaLink="$X$18" lockText="1" noThreeD="1"/>
</file>

<file path=xl/ctrlProps/ctrlProp95.xml><?xml version="1.0" encoding="utf-8"?>
<formControlPr xmlns="http://schemas.microsoft.com/office/spreadsheetml/2009/9/main" objectType="CheckBox" fmlaLink="$X$19" lockText="1" noThreeD="1"/>
</file>

<file path=xl/ctrlProps/ctrlProp96.xml><?xml version="1.0" encoding="utf-8"?>
<formControlPr xmlns="http://schemas.microsoft.com/office/spreadsheetml/2009/9/main" objectType="CheckBox" fmlaLink="$X$20" lockText="1" noThreeD="1"/>
</file>

<file path=xl/ctrlProps/ctrlProp97.xml><?xml version="1.0" encoding="utf-8"?>
<formControlPr xmlns="http://schemas.microsoft.com/office/spreadsheetml/2009/9/main" objectType="CheckBox" fmlaLink="$X$21" lockText="1" noThreeD="1"/>
</file>

<file path=xl/ctrlProps/ctrlProp98.xml><?xml version="1.0" encoding="utf-8"?>
<formControlPr xmlns="http://schemas.microsoft.com/office/spreadsheetml/2009/9/main" objectType="CheckBox" fmlaLink="$X$22" lockText="1" noThreeD="1"/>
</file>

<file path=xl/ctrlProps/ctrlProp99.xml><?xml version="1.0" encoding="utf-8"?>
<formControlPr xmlns="http://schemas.microsoft.com/office/spreadsheetml/2009/9/main" objectType="CheckBox" fmlaLink="$X$24" lockText="1" noThreeD="1"/>
</file>

<file path=xl/drawings/_rels/drawing10.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image" Target="../media/image3.emf"/><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oneCellAnchor>
    <xdr:from>
      <xdr:col>0</xdr:col>
      <xdr:colOff>400050</xdr:colOff>
      <xdr:row>0</xdr:row>
      <xdr:rowOff>123825</xdr:rowOff>
    </xdr:from>
    <xdr:ext cx="6505575" cy="8372475"/>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400050" y="123825"/>
          <a:ext cx="6505575" cy="83724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US" sz="1100"/>
        </a:p>
      </xdr:txBody>
    </xdr:sp>
    <xdr:clientData/>
  </xdr:oneCellAnchor>
  <mc:AlternateContent xmlns:mc="http://schemas.openxmlformats.org/markup-compatibility/2006">
    <mc:Choice xmlns:a14="http://schemas.microsoft.com/office/drawing/2010/main" Requires="a14">
      <xdr:twoCellAnchor editAs="oneCell">
        <xdr:from>
          <xdr:col>0</xdr:col>
          <xdr:colOff>88900</xdr:colOff>
          <xdr:row>0</xdr:row>
          <xdr:rowOff>69850</xdr:rowOff>
        </xdr:from>
        <xdr:to>
          <xdr:col>10</xdr:col>
          <xdr:colOff>355600</xdr:colOff>
          <xdr:row>51</xdr:row>
          <xdr:rowOff>88900</xdr:rowOff>
        </xdr:to>
        <xdr:sp macro="" textlink="">
          <xdr:nvSpPr>
            <xdr:cNvPr id="9223" name="Object 7" hidden="1">
              <a:extLst>
                <a:ext uri="{63B3BB69-23CF-44E3-9099-C40C66FF867C}">
                  <a14:compatExt spid="_x0000_s9223"/>
                </a:ext>
                <a:ext uri="{FF2B5EF4-FFF2-40B4-BE49-F238E27FC236}">
                  <a16:creationId xmlns:a16="http://schemas.microsoft.com/office/drawing/2014/main" id="{00000000-0008-0000-0000-0000072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xdr:twoCellAnchor>
    <xdr:from>
      <xdr:col>3</xdr:col>
      <xdr:colOff>247650</xdr:colOff>
      <xdr:row>6</xdr:row>
      <xdr:rowOff>2809</xdr:rowOff>
    </xdr:from>
    <xdr:to>
      <xdr:col>11</xdr:col>
      <xdr:colOff>476249</xdr:colOff>
      <xdr:row>40</xdr:row>
      <xdr:rowOff>154782</xdr:rowOff>
    </xdr:to>
    <xdr:graphicFrame macro="">
      <xdr:nvGraphicFramePr>
        <xdr:cNvPr id="5" name="Chart 4">
          <a:extLst>
            <a:ext uri="{FF2B5EF4-FFF2-40B4-BE49-F238E27FC236}">
              <a16:creationId xmlns:a16="http://schemas.microsoft.com/office/drawing/2014/main" id="{00000000-0008-0000-0A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404446</xdr:colOff>
      <xdr:row>41</xdr:row>
      <xdr:rowOff>123093</xdr:rowOff>
    </xdr:from>
    <xdr:to>
      <xdr:col>11</xdr:col>
      <xdr:colOff>627185</xdr:colOff>
      <xdr:row>56</xdr:row>
      <xdr:rowOff>169983</xdr:rowOff>
    </xdr:to>
    <xdr:graphicFrame macro="">
      <xdr:nvGraphicFramePr>
        <xdr:cNvPr id="6" name="Chart 5">
          <a:extLst>
            <a:ext uri="{FF2B5EF4-FFF2-40B4-BE49-F238E27FC236}">
              <a16:creationId xmlns:a16="http://schemas.microsoft.com/office/drawing/2014/main" id="{00000000-0008-0000-0A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31750</xdr:rowOff>
        </xdr:from>
        <xdr:to>
          <xdr:col>9</xdr:col>
          <xdr:colOff>241300</xdr:colOff>
          <xdr:row>35</xdr:row>
          <xdr:rowOff>12700</xdr:rowOff>
        </xdr:to>
        <xdr:sp macro="" textlink="">
          <xdr:nvSpPr>
            <xdr:cNvPr id="10248" name="Object 8" hidden="1">
              <a:extLst>
                <a:ext uri="{63B3BB69-23CF-44E3-9099-C40C66FF867C}">
                  <a14:compatExt spid="_x0000_s10248"/>
                </a:ext>
                <a:ext uri="{FF2B5EF4-FFF2-40B4-BE49-F238E27FC236}">
                  <a16:creationId xmlns:a16="http://schemas.microsoft.com/office/drawing/2014/main" id="{00000000-0008-0000-0100-000008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48</xdr:row>
          <xdr:rowOff>146050</xdr:rowOff>
        </xdr:from>
        <xdr:to>
          <xdr:col>9</xdr:col>
          <xdr:colOff>412750</xdr:colOff>
          <xdr:row>76</xdr:row>
          <xdr:rowOff>107950</xdr:rowOff>
        </xdr:to>
        <xdr:sp macro="" textlink="">
          <xdr:nvSpPr>
            <xdr:cNvPr id="10250" name="Object 10" hidden="1">
              <a:extLst>
                <a:ext uri="{63B3BB69-23CF-44E3-9099-C40C66FF867C}">
                  <a14:compatExt spid="_x0000_s10250"/>
                </a:ext>
                <a:ext uri="{FF2B5EF4-FFF2-40B4-BE49-F238E27FC236}">
                  <a16:creationId xmlns:a16="http://schemas.microsoft.com/office/drawing/2014/main" id="{00000000-0008-0000-0100-00000A2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12700</xdr:colOff>
          <xdr:row>36</xdr:row>
          <xdr:rowOff>88900</xdr:rowOff>
        </xdr:from>
        <xdr:to>
          <xdr:col>9</xdr:col>
          <xdr:colOff>336550</xdr:colOff>
          <xdr:row>46</xdr:row>
          <xdr:rowOff>31750</xdr:rowOff>
        </xdr:to>
        <xdr:sp macro="" textlink="">
          <xdr:nvSpPr>
            <xdr:cNvPr id="10252" name="Object 12" hidden="1">
              <a:extLst>
                <a:ext uri="{63B3BB69-23CF-44E3-9099-C40C66FF867C}">
                  <a14:compatExt spid="_x0000_s10252"/>
                </a:ext>
                <a:ext uri="{FF2B5EF4-FFF2-40B4-BE49-F238E27FC236}">
                  <a16:creationId xmlns:a16="http://schemas.microsoft.com/office/drawing/2014/main" id="{00000000-0008-0000-0100-00000C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16</xdr:col>
          <xdr:colOff>146050</xdr:colOff>
          <xdr:row>13</xdr:row>
          <xdr:rowOff>114300</xdr:rowOff>
        </xdr:from>
        <xdr:to>
          <xdr:col>17</xdr:col>
          <xdr:colOff>114300</xdr:colOff>
          <xdr:row>15</xdr:row>
          <xdr:rowOff>0</xdr:rowOff>
        </xdr:to>
        <xdr:sp macro="" textlink="">
          <xdr:nvSpPr>
            <xdr:cNvPr id="31745" name="Check Box 1" hidden="1">
              <a:extLst>
                <a:ext uri="{63B3BB69-23CF-44E3-9099-C40C66FF867C}">
                  <a14:compatExt spid="_x0000_s31745"/>
                </a:ext>
                <a:ext uri="{FF2B5EF4-FFF2-40B4-BE49-F238E27FC236}">
                  <a16:creationId xmlns:a16="http://schemas.microsoft.com/office/drawing/2014/main" id="{00000000-0008-0000-0200-00000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146050</xdr:colOff>
          <xdr:row>14</xdr:row>
          <xdr:rowOff>184150</xdr:rowOff>
        </xdr:from>
        <xdr:to>
          <xdr:col>17</xdr:col>
          <xdr:colOff>114300</xdr:colOff>
          <xdr:row>16</xdr:row>
          <xdr:rowOff>38100</xdr:rowOff>
        </xdr:to>
        <xdr:sp macro="" textlink="">
          <xdr:nvSpPr>
            <xdr:cNvPr id="31746" name="Check Box 2" hidden="1">
              <a:extLst>
                <a:ext uri="{63B3BB69-23CF-44E3-9099-C40C66FF867C}">
                  <a14:compatExt spid="_x0000_s31746"/>
                </a:ext>
                <a:ext uri="{FF2B5EF4-FFF2-40B4-BE49-F238E27FC236}">
                  <a16:creationId xmlns:a16="http://schemas.microsoft.com/office/drawing/2014/main" id="{00000000-0008-0000-0200-00000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146050</xdr:colOff>
          <xdr:row>26</xdr:row>
          <xdr:rowOff>184150</xdr:rowOff>
        </xdr:from>
        <xdr:to>
          <xdr:col>17</xdr:col>
          <xdr:colOff>114300</xdr:colOff>
          <xdr:row>28</xdr:row>
          <xdr:rowOff>12700</xdr:rowOff>
        </xdr:to>
        <xdr:sp macro="" textlink="">
          <xdr:nvSpPr>
            <xdr:cNvPr id="31747" name="Check Box 3" hidden="1">
              <a:extLst>
                <a:ext uri="{63B3BB69-23CF-44E3-9099-C40C66FF867C}">
                  <a14:compatExt spid="_x0000_s31747"/>
                </a:ext>
                <a:ext uri="{FF2B5EF4-FFF2-40B4-BE49-F238E27FC236}">
                  <a16:creationId xmlns:a16="http://schemas.microsoft.com/office/drawing/2014/main" id="{00000000-0008-0000-0200-000003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146050</xdr:colOff>
          <xdr:row>27</xdr:row>
          <xdr:rowOff>184150</xdr:rowOff>
        </xdr:from>
        <xdr:to>
          <xdr:col>17</xdr:col>
          <xdr:colOff>114300</xdr:colOff>
          <xdr:row>29</xdr:row>
          <xdr:rowOff>38100</xdr:rowOff>
        </xdr:to>
        <xdr:sp macro="" textlink="">
          <xdr:nvSpPr>
            <xdr:cNvPr id="31748" name="Check Box 4" hidden="1">
              <a:extLst>
                <a:ext uri="{63B3BB69-23CF-44E3-9099-C40C66FF867C}">
                  <a14:compatExt spid="_x0000_s31748"/>
                </a:ext>
                <a:ext uri="{FF2B5EF4-FFF2-40B4-BE49-F238E27FC236}">
                  <a16:creationId xmlns:a16="http://schemas.microsoft.com/office/drawing/2014/main" id="{00000000-0008-0000-0200-000004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146050</xdr:colOff>
          <xdr:row>28</xdr:row>
          <xdr:rowOff>184150</xdr:rowOff>
        </xdr:from>
        <xdr:to>
          <xdr:col>17</xdr:col>
          <xdr:colOff>114300</xdr:colOff>
          <xdr:row>30</xdr:row>
          <xdr:rowOff>38100</xdr:rowOff>
        </xdr:to>
        <xdr:sp macro="" textlink="">
          <xdr:nvSpPr>
            <xdr:cNvPr id="31749" name="Check Box 5" hidden="1">
              <a:extLst>
                <a:ext uri="{63B3BB69-23CF-44E3-9099-C40C66FF867C}">
                  <a14:compatExt spid="_x0000_s31749"/>
                </a:ext>
                <a:ext uri="{FF2B5EF4-FFF2-40B4-BE49-F238E27FC236}">
                  <a16:creationId xmlns:a16="http://schemas.microsoft.com/office/drawing/2014/main" id="{00000000-0008-0000-0200-000005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146050</xdr:colOff>
          <xdr:row>29</xdr:row>
          <xdr:rowOff>184150</xdr:rowOff>
        </xdr:from>
        <xdr:to>
          <xdr:col>17</xdr:col>
          <xdr:colOff>114300</xdr:colOff>
          <xdr:row>31</xdr:row>
          <xdr:rowOff>0</xdr:rowOff>
        </xdr:to>
        <xdr:sp macro="" textlink="">
          <xdr:nvSpPr>
            <xdr:cNvPr id="31750" name="Check Box 6" hidden="1">
              <a:extLst>
                <a:ext uri="{63B3BB69-23CF-44E3-9099-C40C66FF867C}">
                  <a14:compatExt spid="_x0000_s31750"/>
                </a:ext>
                <a:ext uri="{FF2B5EF4-FFF2-40B4-BE49-F238E27FC236}">
                  <a16:creationId xmlns:a16="http://schemas.microsoft.com/office/drawing/2014/main" id="{00000000-0008-0000-0200-000006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146050</xdr:colOff>
          <xdr:row>30</xdr:row>
          <xdr:rowOff>184150</xdr:rowOff>
        </xdr:from>
        <xdr:to>
          <xdr:col>17</xdr:col>
          <xdr:colOff>114300</xdr:colOff>
          <xdr:row>32</xdr:row>
          <xdr:rowOff>12700</xdr:rowOff>
        </xdr:to>
        <xdr:sp macro="" textlink="">
          <xdr:nvSpPr>
            <xdr:cNvPr id="31751" name="Check Box 7" hidden="1">
              <a:extLst>
                <a:ext uri="{63B3BB69-23CF-44E3-9099-C40C66FF867C}">
                  <a14:compatExt spid="_x0000_s31751"/>
                </a:ext>
                <a:ext uri="{FF2B5EF4-FFF2-40B4-BE49-F238E27FC236}">
                  <a16:creationId xmlns:a16="http://schemas.microsoft.com/office/drawing/2014/main" id="{00000000-0008-0000-0200-000007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146050</xdr:colOff>
          <xdr:row>31</xdr:row>
          <xdr:rowOff>184150</xdr:rowOff>
        </xdr:from>
        <xdr:to>
          <xdr:col>17</xdr:col>
          <xdr:colOff>114300</xdr:colOff>
          <xdr:row>33</xdr:row>
          <xdr:rowOff>38100</xdr:rowOff>
        </xdr:to>
        <xdr:sp macro="" textlink="">
          <xdr:nvSpPr>
            <xdr:cNvPr id="31752" name="Check Box 8" hidden="1">
              <a:extLst>
                <a:ext uri="{63B3BB69-23CF-44E3-9099-C40C66FF867C}">
                  <a14:compatExt spid="_x0000_s31752"/>
                </a:ext>
                <a:ext uri="{FF2B5EF4-FFF2-40B4-BE49-F238E27FC236}">
                  <a16:creationId xmlns:a16="http://schemas.microsoft.com/office/drawing/2014/main" id="{00000000-0008-0000-0200-000008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146050</xdr:colOff>
          <xdr:row>32</xdr:row>
          <xdr:rowOff>184150</xdr:rowOff>
        </xdr:from>
        <xdr:to>
          <xdr:col>17</xdr:col>
          <xdr:colOff>114300</xdr:colOff>
          <xdr:row>34</xdr:row>
          <xdr:rowOff>38100</xdr:rowOff>
        </xdr:to>
        <xdr:sp macro="" textlink="">
          <xdr:nvSpPr>
            <xdr:cNvPr id="31753" name="Check Box 9" hidden="1">
              <a:extLst>
                <a:ext uri="{63B3BB69-23CF-44E3-9099-C40C66FF867C}">
                  <a14:compatExt spid="_x0000_s31753"/>
                </a:ext>
                <a:ext uri="{FF2B5EF4-FFF2-40B4-BE49-F238E27FC236}">
                  <a16:creationId xmlns:a16="http://schemas.microsoft.com/office/drawing/2014/main" id="{00000000-0008-0000-0200-000009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146050</xdr:colOff>
          <xdr:row>33</xdr:row>
          <xdr:rowOff>184150</xdr:rowOff>
        </xdr:from>
        <xdr:to>
          <xdr:col>17</xdr:col>
          <xdr:colOff>114300</xdr:colOff>
          <xdr:row>35</xdr:row>
          <xdr:rowOff>38100</xdr:rowOff>
        </xdr:to>
        <xdr:sp macro="" textlink="">
          <xdr:nvSpPr>
            <xdr:cNvPr id="31754" name="Check Box 10" hidden="1">
              <a:extLst>
                <a:ext uri="{63B3BB69-23CF-44E3-9099-C40C66FF867C}">
                  <a14:compatExt spid="_x0000_s31754"/>
                </a:ext>
                <a:ext uri="{FF2B5EF4-FFF2-40B4-BE49-F238E27FC236}">
                  <a16:creationId xmlns:a16="http://schemas.microsoft.com/office/drawing/2014/main" id="{00000000-0008-0000-0200-00000A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146050</xdr:colOff>
          <xdr:row>34</xdr:row>
          <xdr:rowOff>184150</xdr:rowOff>
        </xdr:from>
        <xdr:to>
          <xdr:col>17</xdr:col>
          <xdr:colOff>114300</xdr:colOff>
          <xdr:row>36</xdr:row>
          <xdr:rowOff>38100</xdr:rowOff>
        </xdr:to>
        <xdr:sp macro="" textlink="">
          <xdr:nvSpPr>
            <xdr:cNvPr id="31755" name="Check Box 11" hidden="1">
              <a:extLst>
                <a:ext uri="{63B3BB69-23CF-44E3-9099-C40C66FF867C}">
                  <a14:compatExt spid="_x0000_s31755"/>
                </a:ext>
                <a:ext uri="{FF2B5EF4-FFF2-40B4-BE49-F238E27FC236}">
                  <a16:creationId xmlns:a16="http://schemas.microsoft.com/office/drawing/2014/main" id="{00000000-0008-0000-0200-00000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146050</xdr:colOff>
          <xdr:row>35</xdr:row>
          <xdr:rowOff>184150</xdr:rowOff>
        </xdr:from>
        <xdr:to>
          <xdr:col>17</xdr:col>
          <xdr:colOff>114300</xdr:colOff>
          <xdr:row>37</xdr:row>
          <xdr:rowOff>38100</xdr:rowOff>
        </xdr:to>
        <xdr:sp macro="" textlink="">
          <xdr:nvSpPr>
            <xdr:cNvPr id="31756" name="Check Box 12" hidden="1">
              <a:extLst>
                <a:ext uri="{63B3BB69-23CF-44E3-9099-C40C66FF867C}">
                  <a14:compatExt spid="_x0000_s31756"/>
                </a:ext>
                <a:ext uri="{FF2B5EF4-FFF2-40B4-BE49-F238E27FC236}">
                  <a16:creationId xmlns:a16="http://schemas.microsoft.com/office/drawing/2014/main" id="{00000000-0008-0000-0200-00000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146050</xdr:colOff>
          <xdr:row>36</xdr:row>
          <xdr:rowOff>184150</xdr:rowOff>
        </xdr:from>
        <xdr:to>
          <xdr:col>17</xdr:col>
          <xdr:colOff>127000</xdr:colOff>
          <xdr:row>38</xdr:row>
          <xdr:rowOff>38100</xdr:rowOff>
        </xdr:to>
        <xdr:sp macro="" textlink="">
          <xdr:nvSpPr>
            <xdr:cNvPr id="31757" name="Check Box 13" hidden="1">
              <a:extLst>
                <a:ext uri="{63B3BB69-23CF-44E3-9099-C40C66FF867C}">
                  <a14:compatExt spid="_x0000_s31757"/>
                </a:ext>
                <a:ext uri="{FF2B5EF4-FFF2-40B4-BE49-F238E27FC236}">
                  <a16:creationId xmlns:a16="http://schemas.microsoft.com/office/drawing/2014/main" id="{00000000-0008-0000-0200-00000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146050</xdr:colOff>
          <xdr:row>37</xdr:row>
          <xdr:rowOff>184150</xdr:rowOff>
        </xdr:from>
        <xdr:to>
          <xdr:col>17</xdr:col>
          <xdr:colOff>127000</xdr:colOff>
          <xdr:row>39</xdr:row>
          <xdr:rowOff>38100</xdr:rowOff>
        </xdr:to>
        <xdr:sp macro="" textlink="">
          <xdr:nvSpPr>
            <xdr:cNvPr id="31758" name="Check Box 14" hidden="1">
              <a:extLst>
                <a:ext uri="{63B3BB69-23CF-44E3-9099-C40C66FF867C}">
                  <a14:compatExt spid="_x0000_s31758"/>
                </a:ext>
                <a:ext uri="{FF2B5EF4-FFF2-40B4-BE49-F238E27FC236}">
                  <a16:creationId xmlns:a16="http://schemas.microsoft.com/office/drawing/2014/main" id="{00000000-0008-0000-0200-00000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146050</xdr:colOff>
          <xdr:row>38</xdr:row>
          <xdr:rowOff>184150</xdr:rowOff>
        </xdr:from>
        <xdr:to>
          <xdr:col>17</xdr:col>
          <xdr:colOff>127000</xdr:colOff>
          <xdr:row>40</xdr:row>
          <xdr:rowOff>38100</xdr:rowOff>
        </xdr:to>
        <xdr:sp macro="" textlink="">
          <xdr:nvSpPr>
            <xdr:cNvPr id="31759" name="Check Box 15" hidden="1">
              <a:extLst>
                <a:ext uri="{63B3BB69-23CF-44E3-9099-C40C66FF867C}">
                  <a14:compatExt spid="_x0000_s31759"/>
                </a:ext>
                <a:ext uri="{FF2B5EF4-FFF2-40B4-BE49-F238E27FC236}">
                  <a16:creationId xmlns:a16="http://schemas.microsoft.com/office/drawing/2014/main" id="{00000000-0008-0000-0200-00000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146050</xdr:colOff>
          <xdr:row>39</xdr:row>
          <xdr:rowOff>184150</xdr:rowOff>
        </xdr:from>
        <xdr:to>
          <xdr:col>17</xdr:col>
          <xdr:colOff>127000</xdr:colOff>
          <xdr:row>41</xdr:row>
          <xdr:rowOff>38100</xdr:rowOff>
        </xdr:to>
        <xdr:sp macro="" textlink="">
          <xdr:nvSpPr>
            <xdr:cNvPr id="31760" name="Check Box 16" hidden="1">
              <a:extLst>
                <a:ext uri="{63B3BB69-23CF-44E3-9099-C40C66FF867C}">
                  <a14:compatExt spid="_x0000_s31760"/>
                </a:ext>
                <a:ext uri="{FF2B5EF4-FFF2-40B4-BE49-F238E27FC236}">
                  <a16:creationId xmlns:a16="http://schemas.microsoft.com/office/drawing/2014/main" id="{00000000-0008-0000-0200-000010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146050</xdr:colOff>
          <xdr:row>40</xdr:row>
          <xdr:rowOff>184150</xdr:rowOff>
        </xdr:from>
        <xdr:to>
          <xdr:col>17</xdr:col>
          <xdr:colOff>127000</xdr:colOff>
          <xdr:row>42</xdr:row>
          <xdr:rowOff>38100</xdr:rowOff>
        </xdr:to>
        <xdr:sp macro="" textlink="">
          <xdr:nvSpPr>
            <xdr:cNvPr id="31761" name="Check Box 17" hidden="1">
              <a:extLst>
                <a:ext uri="{63B3BB69-23CF-44E3-9099-C40C66FF867C}">
                  <a14:compatExt spid="_x0000_s31761"/>
                </a:ext>
                <a:ext uri="{FF2B5EF4-FFF2-40B4-BE49-F238E27FC236}">
                  <a16:creationId xmlns:a16="http://schemas.microsoft.com/office/drawing/2014/main" id="{00000000-0008-0000-0200-00001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146050</xdr:colOff>
          <xdr:row>41</xdr:row>
          <xdr:rowOff>184150</xdr:rowOff>
        </xdr:from>
        <xdr:to>
          <xdr:col>17</xdr:col>
          <xdr:colOff>127000</xdr:colOff>
          <xdr:row>43</xdr:row>
          <xdr:rowOff>38100</xdr:rowOff>
        </xdr:to>
        <xdr:sp macro="" textlink="">
          <xdr:nvSpPr>
            <xdr:cNvPr id="31762" name="Check Box 18" hidden="1">
              <a:extLst>
                <a:ext uri="{63B3BB69-23CF-44E3-9099-C40C66FF867C}">
                  <a14:compatExt spid="_x0000_s31762"/>
                </a:ext>
                <a:ext uri="{FF2B5EF4-FFF2-40B4-BE49-F238E27FC236}">
                  <a16:creationId xmlns:a16="http://schemas.microsoft.com/office/drawing/2014/main" id="{00000000-0008-0000-0200-00001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146050</xdr:colOff>
          <xdr:row>42</xdr:row>
          <xdr:rowOff>184150</xdr:rowOff>
        </xdr:from>
        <xdr:to>
          <xdr:col>17</xdr:col>
          <xdr:colOff>127000</xdr:colOff>
          <xdr:row>44</xdr:row>
          <xdr:rowOff>38100</xdr:rowOff>
        </xdr:to>
        <xdr:sp macro="" textlink="">
          <xdr:nvSpPr>
            <xdr:cNvPr id="31763" name="Check Box 19" hidden="1">
              <a:extLst>
                <a:ext uri="{63B3BB69-23CF-44E3-9099-C40C66FF867C}">
                  <a14:compatExt spid="_x0000_s31763"/>
                </a:ext>
                <a:ext uri="{FF2B5EF4-FFF2-40B4-BE49-F238E27FC236}">
                  <a16:creationId xmlns:a16="http://schemas.microsoft.com/office/drawing/2014/main" id="{00000000-0008-0000-0200-000013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146050</xdr:colOff>
          <xdr:row>43</xdr:row>
          <xdr:rowOff>184150</xdr:rowOff>
        </xdr:from>
        <xdr:to>
          <xdr:col>17</xdr:col>
          <xdr:colOff>127000</xdr:colOff>
          <xdr:row>45</xdr:row>
          <xdr:rowOff>38100</xdr:rowOff>
        </xdr:to>
        <xdr:sp macro="" textlink="">
          <xdr:nvSpPr>
            <xdr:cNvPr id="31764" name="Check Box 20" hidden="1">
              <a:extLst>
                <a:ext uri="{63B3BB69-23CF-44E3-9099-C40C66FF867C}">
                  <a14:compatExt spid="_x0000_s31764"/>
                </a:ext>
                <a:ext uri="{FF2B5EF4-FFF2-40B4-BE49-F238E27FC236}">
                  <a16:creationId xmlns:a16="http://schemas.microsoft.com/office/drawing/2014/main" id="{00000000-0008-0000-0200-000014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146050</xdr:colOff>
          <xdr:row>44</xdr:row>
          <xdr:rowOff>184150</xdr:rowOff>
        </xdr:from>
        <xdr:to>
          <xdr:col>17</xdr:col>
          <xdr:colOff>127000</xdr:colOff>
          <xdr:row>46</xdr:row>
          <xdr:rowOff>38100</xdr:rowOff>
        </xdr:to>
        <xdr:sp macro="" textlink="">
          <xdr:nvSpPr>
            <xdr:cNvPr id="31765" name="Check Box 21" hidden="1">
              <a:extLst>
                <a:ext uri="{63B3BB69-23CF-44E3-9099-C40C66FF867C}">
                  <a14:compatExt spid="_x0000_s31765"/>
                </a:ext>
                <a:ext uri="{FF2B5EF4-FFF2-40B4-BE49-F238E27FC236}">
                  <a16:creationId xmlns:a16="http://schemas.microsoft.com/office/drawing/2014/main" id="{00000000-0008-0000-0200-000015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146050</xdr:colOff>
          <xdr:row>45</xdr:row>
          <xdr:rowOff>184150</xdr:rowOff>
        </xdr:from>
        <xdr:to>
          <xdr:col>17</xdr:col>
          <xdr:colOff>127000</xdr:colOff>
          <xdr:row>47</xdr:row>
          <xdr:rowOff>38100</xdr:rowOff>
        </xdr:to>
        <xdr:sp macro="" textlink="">
          <xdr:nvSpPr>
            <xdr:cNvPr id="31766" name="Check Box 22" hidden="1">
              <a:extLst>
                <a:ext uri="{63B3BB69-23CF-44E3-9099-C40C66FF867C}">
                  <a14:compatExt spid="_x0000_s31766"/>
                </a:ext>
                <a:ext uri="{FF2B5EF4-FFF2-40B4-BE49-F238E27FC236}">
                  <a16:creationId xmlns:a16="http://schemas.microsoft.com/office/drawing/2014/main" id="{00000000-0008-0000-0200-000016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146050</xdr:colOff>
          <xdr:row>46</xdr:row>
          <xdr:rowOff>184150</xdr:rowOff>
        </xdr:from>
        <xdr:to>
          <xdr:col>17</xdr:col>
          <xdr:colOff>127000</xdr:colOff>
          <xdr:row>48</xdr:row>
          <xdr:rowOff>38100</xdr:rowOff>
        </xdr:to>
        <xdr:sp macro="" textlink="">
          <xdr:nvSpPr>
            <xdr:cNvPr id="31767" name="Check Box 23" hidden="1">
              <a:extLst>
                <a:ext uri="{63B3BB69-23CF-44E3-9099-C40C66FF867C}">
                  <a14:compatExt spid="_x0000_s31767"/>
                </a:ext>
                <a:ext uri="{FF2B5EF4-FFF2-40B4-BE49-F238E27FC236}">
                  <a16:creationId xmlns:a16="http://schemas.microsoft.com/office/drawing/2014/main" id="{00000000-0008-0000-0200-000017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146050</xdr:colOff>
          <xdr:row>47</xdr:row>
          <xdr:rowOff>184150</xdr:rowOff>
        </xdr:from>
        <xdr:to>
          <xdr:col>17</xdr:col>
          <xdr:colOff>127000</xdr:colOff>
          <xdr:row>49</xdr:row>
          <xdr:rowOff>38100</xdr:rowOff>
        </xdr:to>
        <xdr:sp macro="" textlink="">
          <xdr:nvSpPr>
            <xdr:cNvPr id="31768" name="Check Box 24" hidden="1">
              <a:extLst>
                <a:ext uri="{63B3BB69-23CF-44E3-9099-C40C66FF867C}">
                  <a14:compatExt spid="_x0000_s31768"/>
                </a:ext>
                <a:ext uri="{FF2B5EF4-FFF2-40B4-BE49-F238E27FC236}">
                  <a16:creationId xmlns:a16="http://schemas.microsoft.com/office/drawing/2014/main" id="{00000000-0008-0000-0200-000018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146050</xdr:colOff>
          <xdr:row>48</xdr:row>
          <xdr:rowOff>184150</xdr:rowOff>
        </xdr:from>
        <xdr:to>
          <xdr:col>17</xdr:col>
          <xdr:colOff>114300</xdr:colOff>
          <xdr:row>50</xdr:row>
          <xdr:rowOff>0</xdr:rowOff>
        </xdr:to>
        <xdr:sp macro="" textlink="">
          <xdr:nvSpPr>
            <xdr:cNvPr id="31769" name="Check Box 25" hidden="1">
              <a:extLst>
                <a:ext uri="{63B3BB69-23CF-44E3-9099-C40C66FF867C}">
                  <a14:compatExt spid="_x0000_s31769"/>
                </a:ext>
                <a:ext uri="{FF2B5EF4-FFF2-40B4-BE49-F238E27FC236}">
                  <a16:creationId xmlns:a16="http://schemas.microsoft.com/office/drawing/2014/main" id="{00000000-0008-0000-0200-000019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146050</xdr:colOff>
          <xdr:row>49</xdr:row>
          <xdr:rowOff>184150</xdr:rowOff>
        </xdr:from>
        <xdr:to>
          <xdr:col>17</xdr:col>
          <xdr:colOff>114300</xdr:colOff>
          <xdr:row>51</xdr:row>
          <xdr:rowOff>38100</xdr:rowOff>
        </xdr:to>
        <xdr:sp macro="" textlink="">
          <xdr:nvSpPr>
            <xdr:cNvPr id="31770" name="Check Box 26" hidden="1">
              <a:extLst>
                <a:ext uri="{63B3BB69-23CF-44E3-9099-C40C66FF867C}">
                  <a14:compatExt spid="_x0000_s31770"/>
                </a:ext>
                <a:ext uri="{FF2B5EF4-FFF2-40B4-BE49-F238E27FC236}">
                  <a16:creationId xmlns:a16="http://schemas.microsoft.com/office/drawing/2014/main" id="{00000000-0008-0000-0200-00001A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146050</xdr:colOff>
          <xdr:row>50</xdr:row>
          <xdr:rowOff>184150</xdr:rowOff>
        </xdr:from>
        <xdr:to>
          <xdr:col>17</xdr:col>
          <xdr:colOff>114300</xdr:colOff>
          <xdr:row>52</xdr:row>
          <xdr:rowOff>38100</xdr:rowOff>
        </xdr:to>
        <xdr:sp macro="" textlink="">
          <xdr:nvSpPr>
            <xdr:cNvPr id="31771" name="Check Box 27" hidden="1">
              <a:extLst>
                <a:ext uri="{63B3BB69-23CF-44E3-9099-C40C66FF867C}">
                  <a14:compatExt spid="_x0000_s31771"/>
                </a:ext>
                <a:ext uri="{FF2B5EF4-FFF2-40B4-BE49-F238E27FC236}">
                  <a16:creationId xmlns:a16="http://schemas.microsoft.com/office/drawing/2014/main" id="{00000000-0008-0000-0200-00001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146050</xdr:colOff>
          <xdr:row>51</xdr:row>
          <xdr:rowOff>184150</xdr:rowOff>
        </xdr:from>
        <xdr:to>
          <xdr:col>17</xdr:col>
          <xdr:colOff>114300</xdr:colOff>
          <xdr:row>53</xdr:row>
          <xdr:rowOff>38100</xdr:rowOff>
        </xdr:to>
        <xdr:sp macro="" textlink="">
          <xdr:nvSpPr>
            <xdr:cNvPr id="31772" name="Check Box 28" hidden="1">
              <a:extLst>
                <a:ext uri="{63B3BB69-23CF-44E3-9099-C40C66FF867C}">
                  <a14:compatExt spid="_x0000_s31772"/>
                </a:ext>
                <a:ext uri="{FF2B5EF4-FFF2-40B4-BE49-F238E27FC236}">
                  <a16:creationId xmlns:a16="http://schemas.microsoft.com/office/drawing/2014/main" id="{00000000-0008-0000-0200-00001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146050</xdr:colOff>
          <xdr:row>52</xdr:row>
          <xdr:rowOff>184150</xdr:rowOff>
        </xdr:from>
        <xdr:to>
          <xdr:col>17</xdr:col>
          <xdr:colOff>114300</xdr:colOff>
          <xdr:row>54</xdr:row>
          <xdr:rowOff>38100</xdr:rowOff>
        </xdr:to>
        <xdr:sp macro="" textlink="">
          <xdr:nvSpPr>
            <xdr:cNvPr id="31773" name="Check Box 29" hidden="1">
              <a:extLst>
                <a:ext uri="{63B3BB69-23CF-44E3-9099-C40C66FF867C}">
                  <a14:compatExt spid="_x0000_s31773"/>
                </a:ext>
                <a:ext uri="{FF2B5EF4-FFF2-40B4-BE49-F238E27FC236}">
                  <a16:creationId xmlns:a16="http://schemas.microsoft.com/office/drawing/2014/main" id="{00000000-0008-0000-0200-00001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146050</xdr:colOff>
          <xdr:row>53</xdr:row>
          <xdr:rowOff>184150</xdr:rowOff>
        </xdr:from>
        <xdr:to>
          <xdr:col>17</xdr:col>
          <xdr:colOff>114300</xdr:colOff>
          <xdr:row>55</xdr:row>
          <xdr:rowOff>38100</xdr:rowOff>
        </xdr:to>
        <xdr:sp macro="" textlink="">
          <xdr:nvSpPr>
            <xdr:cNvPr id="31774" name="Check Box 30" hidden="1">
              <a:extLst>
                <a:ext uri="{63B3BB69-23CF-44E3-9099-C40C66FF867C}">
                  <a14:compatExt spid="_x0000_s31774"/>
                </a:ext>
                <a:ext uri="{FF2B5EF4-FFF2-40B4-BE49-F238E27FC236}">
                  <a16:creationId xmlns:a16="http://schemas.microsoft.com/office/drawing/2014/main" id="{00000000-0008-0000-0200-00001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146050</xdr:colOff>
          <xdr:row>54</xdr:row>
          <xdr:rowOff>184150</xdr:rowOff>
        </xdr:from>
        <xdr:to>
          <xdr:col>17</xdr:col>
          <xdr:colOff>114300</xdr:colOff>
          <xdr:row>56</xdr:row>
          <xdr:rowOff>38100</xdr:rowOff>
        </xdr:to>
        <xdr:sp macro="" textlink="">
          <xdr:nvSpPr>
            <xdr:cNvPr id="31775" name="Check Box 31" hidden="1">
              <a:extLst>
                <a:ext uri="{63B3BB69-23CF-44E3-9099-C40C66FF867C}">
                  <a14:compatExt spid="_x0000_s31775"/>
                </a:ext>
                <a:ext uri="{FF2B5EF4-FFF2-40B4-BE49-F238E27FC236}">
                  <a16:creationId xmlns:a16="http://schemas.microsoft.com/office/drawing/2014/main" id="{00000000-0008-0000-0200-00001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146050</xdr:colOff>
          <xdr:row>55</xdr:row>
          <xdr:rowOff>184150</xdr:rowOff>
        </xdr:from>
        <xdr:to>
          <xdr:col>17</xdr:col>
          <xdr:colOff>114300</xdr:colOff>
          <xdr:row>57</xdr:row>
          <xdr:rowOff>38100</xdr:rowOff>
        </xdr:to>
        <xdr:sp macro="" textlink="">
          <xdr:nvSpPr>
            <xdr:cNvPr id="31776" name="Check Box 32" hidden="1">
              <a:extLst>
                <a:ext uri="{63B3BB69-23CF-44E3-9099-C40C66FF867C}">
                  <a14:compatExt spid="_x0000_s31776"/>
                </a:ext>
                <a:ext uri="{FF2B5EF4-FFF2-40B4-BE49-F238E27FC236}">
                  <a16:creationId xmlns:a16="http://schemas.microsoft.com/office/drawing/2014/main" id="{00000000-0008-0000-0200-000020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146050</xdr:colOff>
          <xdr:row>56</xdr:row>
          <xdr:rowOff>184150</xdr:rowOff>
        </xdr:from>
        <xdr:to>
          <xdr:col>17</xdr:col>
          <xdr:colOff>114300</xdr:colOff>
          <xdr:row>58</xdr:row>
          <xdr:rowOff>38100</xdr:rowOff>
        </xdr:to>
        <xdr:sp macro="" textlink="">
          <xdr:nvSpPr>
            <xdr:cNvPr id="31777" name="Check Box 33" hidden="1">
              <a:extLst>
                <a:ext uri="{63B3BB69-23CF-44E3-9099-C40C66FF867C}">
                  <a14:compatExt spid="_x0000_s31777"/>
                </a:ext>
                <a:ext uri="{FF2B5EF4-FFF2-40B4-BE49-F238E27FC236}">
                  <a16:creationId xmlns:a16="http://schemas.microsoft.com/office/drawing/2014/main" id="{00000000-0008-0000-0200-00002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146050</xdr:colOff>
          <xdr:row>57</xdr:row>
          <xdr:rowOff>184150</xdr:rowOff>
        </xdr:from>
        <xdr:to>
          <xdr:col>17</xdr:col>
          <xdr:colOff>114300</xdr:colOff>
          <xdr:row>59</xdr:row>
          <xdr:rowOff>38100</xdr:rowOff>
        </xdr:to>
        <xdr:sp macro="" textlink="">
          <xdr:nvSpPr>
            <xdr:cNvPr id="31778" name="Check Box 34" hidden="1">
              <a:extLst>
                <a:ext uri="{63B3BB69-23CF-44E3-9099-C40C66FF867C}">
                  <a14:compatExt spid="_x0000_s31778"/>
                </a:ext>
                <a:ext uri="{FF2B5EF4-FFF2-40B4-BE49-F238E27FC236}">
                  <a16:creationId xmlns:a16="http://schemas.microsoft.com/office/drawing/2014/main" id="{00000000-0008-0000-0200-00002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146050</xdr:colOff>
          <xdr:row>58</xdr:row>
          <xdr:rowOff>184150</xdr:rowOff>
        </xdr:from>
        <xdr:to>
          <xdr:col>17</xdr:col>
          <xdr:colOff>114300</xdr:colOff>
          <xdr:row>60</xdr:row>
          <xdr:rowOff>38100</xdr:rowOff>
        </xdr:to>
        <xdr:sp macro="" textlink="">
          <xdr:nvSpPr>
            <xdr:cNvPr id="31779" name="Check Box 35" hidden="1">
              <a:extLst>
                <a:ext uri="{63B3BB69-23CF-44E3-9099-C40C66FF867C}">
                  <a14:compatExt spid="_x0000_s31779"/>
                </a:ext>
                <a:ext uri="{FF2B5EF4-FFF2-40B4-BE49-F238E27FC236}">
                  <a16:creationId xmlns:a16="http://schemas.microsoft.com/office/drawing/2014/main" id="{00000000-0008-0000-0200-000023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146050</xdr:colOff>
          <xdr:row>59</xdr:row>
          <xdr:rowOff>184150</xdr:rowOff>
        </xdr:from>
        <xdr:to>
          <xdr:col>17</xdr:col>
          <xdr:colOff>114300</xdr:colOff>
          <xdr:row>61</xdr:row>
          <xdr:rowOff>38100</xdr:rowOff>
        </xdr:to>
        <xdr:sp macro="" textlink="">
          <xdr:nvSpPr>
            <xdr:cNvPr id="31780" name="Check Box 36" hidden="1">
              <a:extLst>
                <a:ext uri="{63B3BB69-23CF-44E3-9099-C40C66FF867C}">
                  <a14:compatExt spid="_x0000_s31780"/>
                </a:ext>
                <a:ext uri="{FF2B5EF4-FFF2-40B4-BE49-F238E27FC236}">
                  <a16:creationId xmlns:a16="http://schemas.microsoft.com/office/drawing/2014/main" id="{00000000-0008-0000-0200-000024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146050</xdr:colOff>
          <xdr:row>60</xdr:row>
          <xdr:rowOff>184150</xdr:rowOff>
        </xdr:from>
        <xdr:to>
          <xdr:col>17</xdr:col>
          <xdr:colOff>114300</xdr:colOff>
          <xdr:row>62</xdr:row>
          <xdr:rowOff>38100</xdr:rowOff>
        </xdr:to>
        <xdr:sp macro="" textlink="">
          <xdr:nvSpPr>
            <xdr:cNvPr id="31781" name="Check Box 37" hidden="1">
              <a:extLst>
                <a:ext uri="{63B3BB69-23CF-44E3-9099-C40C66FF867C}">
                  <a14:compatExt spid="_x0000_s31781"/>
                </a:ext>
                <a:ext uri="{FF2B5EF4-FFF2-40B4-BE49-F238E27FC236}">
                  <a16:creationId xmlns:a16="http://schemas.microsoft.com/office/drawing/2014/main" id="{00000000-0008-0000-0200-000025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146050</xdr:colOff>
          <xdr:row>61</xdr:row>
          <xdr:rowOff>184150</xdr:rowOff>
        </xdr:from>
        <xdr:to>
          <xdr:col>17</xdr:col>
          <xdr:colOff>114300</xdr:colOff>
          <xdr:row>63</xdr:row>
          <xdr:rowOff>0</xdr:rowOff>
        </xdr:to>
        <xdr:sp macro="" textlink="">
          <xdr:nvSpPr>
            <xdr:cNvPr id="31782" name="Check Box 38" hidden="1">
              <a:extLst>
                <a:ext uri="{63B3BB69-23CF-44E3-9099-C40C66FF867C}">
                  <a14:compatExt spid="_x0000_s31782"/>
                </a:ext>
                <a:ext uri="{FF2B5EF4-FFF2-40B4-BE49-F238E27FC236}">
                  <a16:creationId xmlns:a16="http://schemas.microsoft.com/office/drawing/2014/main" id="{00000000-0008-0000-0200-000026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203200</xdr:colOff>
          <xdr:row>10</xdr:row>
          <xdr:rowOff>107950</xdr:rowOff>
        </xdr:from>
        <xdr:to>
          <xdr:col>8</xdr:col>
          <xdr:colOff>127000</xdr:colOff>
          <xdr:row>11</xdr:row>
          <xdr:rowOff>88900</xdr:rowOff>
        </xdr:to>
        <xdr:sp macro="" textlink="">
          <xdr:nvSpPr>
            <xdr:cNvPr id="31783" name="Check Box 39" hidden="1">
              <a:extLst>
                <a:ext uri="{63B3BB69-23CF-44E3-9099-C40C66FF867C}">
                  <a14:compatExt spid="_x0000_s31783"/>
                </a:ext>
                <a:ext uri="{FF2B5EF4-FFF2-40B4-BE49-F238E27FC236}">
                  <a16:creationId xmlns:a16="http://schemas.microsoft.com/office/drawing/2014/main" id="{00000000-0008-0000-0200-0000277C0000}"/>
                </a:ext>
              </a:extLst>
            </xdr:cNvPr>
            <xdr:cNvSpPr/>
          </xdr:nvSpPr>
          <xdr:spPr bwMode="auto">
            <a:xfrm>
              <a:off x="0" y="0"/>
              <a:ext cx="0" cy="0"/>
            </a:xfrm>
            <a:prstGeom prst="rect">
              <a:avLst/>
            </a:prstGeom>
            <a:noFill/>
            <a:ln>
              <a:noFill/>
            </a:ln>
            <a:extLst>
              <a:ext uri="{909E8E84-426E-40DD-AFC4-6F175D3DCCD1}">
                <a14:hiddenFill>
                  <a:solidFill>
                    <a:srgbClr val="969696" mc:Ignorable="a14" a14:legacySpreadsheetColorIndex="5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146050</xdr:colOff>
          <xdr:row>15</xdr:row>
          <xdr:rowOff>184150</xdr:rowOff>
        </xdr:from>
        <xdr:to>
          <xdr:col>17</xdr:col>
          <xdr:colOff>114300</xdr:colOff>
          <xdr:row>17</xdr:row>
          <xdr:rowOff>38100</xdr:rowOff>
        </xdr:to>
        <xdr:sp macro="" textlink="">
          <xdr:nvSpPr>
            <xdr:cNvPr id="31784" name="Check Box 40" hidden="1">
              <a:extLst>
                <a:ext uri="{63B3BB69-23CF-44E3-9099-C40C66FF867C}">
                  <a14:compatExt spid="_x0000_s31784"/>
                </a:ext>
                <a:ext uri="{FF2B5EF4-FFF2-40B4-BE49-F238E27FC236}">
                  <a16:creationId xmlns:a16="http://schemas.microsoft.com/office/drawing/2014/main" id="{00000000-0008-0000-0200-000028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146050</xdr:colOff>
          <xdr:row>16</xdr:row>
          <xdr:rowOff>184150</xdr:rowOff>
        </xdr:from>
        <xdr:to>
          <xdr:col>17</xdr:col>
          <xdr:colOff>114300</xdr:colOff>
          <xdr:row>18</xdr:row>
          <xdr:rowOff>38100</xdr:rowOff>
        </xdr:to>
        <xdr:sp macro="" textlink="">
          <xdr:nvSpPr>
            <xdr:cNvPr id="31785" name="Check Box 41" hidden="1">
              <a:extLst>
                <a:ext uri="{63B3BB69-23CF-44E3-9099-C40C66FF867C}">
                  <a14:compatExt spid="_x0000_s31785"/>
                </a:ext>
                <a:ext uri="{FF2B5EF4-FFF2-40B4-BE49-F238E27FC236}">
                  <a16:creationId xmlns:a16="http://schemas.microsoft.com/office/drawing/2014/main" id="{00000000-0008-0000-0200-000029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146050</xdr:colOff>
          <xdr:row>17</xdr:row>
          <xdr:rowOff>184150</xdr:rowOff>
        </xdr:from>
        <xdr:to>
          <xdr:col>17</xdr:col>
          <xdr:colOff>114300</xdr:colOff>
          <xdr:row>19</xdr:row>
          <xdr:rowOff>38100</xdr:rowOff>
        </xdr:to>
        <xdr:sp macro="" textlink="">
          <xdr:nvSpPr>
            <xdr:cNvPr id="31786" name="Check Box 42" hidden="1">
              <a:extLst>
                <a:ext uri="{63B3BB69-23CF-44E3-9099-C40C66FF867C}">
                  <a14:compatExt spid="_x0000_s31786"/>
                </a:ext>
                <a:ext uri="{FF2B5EF4-FFF2-40B4-BE49-F238E27FC236}">
                  <a16:creationId xmlns:a16="http://schemas.microsoft.com/office/drawing/2014/main" id="{00000000-0008-0000-0200-00002A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146050</xdr:colOff>
          <xdr:row>18</xdr:row>
          <xdr:rowOff>184150</xdr:rowOff>
        </xdr:from>
        <xdr:to>
          <xdr:col>17</xdr:col>
          <xdr:colOff>114300</xdr:colOff>
          <xdr:row>20</xdr:row>
          <xdr:rowOff>38100</xdr:rowOff>
        </xdr:to>
        <xdr:sp macro="" textlink="">
          <xdr:nvSpPr>
            <xdr:cNvPr id="31787" name="Check Box 43" hidden="1">
              <a:extLst>
                <a:ext uri="{63B3BB69-23CF-44E3-9099-C40C66FF867C}">
                  <a14:compatExt spid="_x0000_s31787"/>
                </a:ext>
                <a:ext uri="{FF2B5EF4-FFF2-40B4-BE49-F238E27FC236}">
                  <a16:creationId xmlns:a16="http://schemas.microsoft.com/office/drawing/2014/main" id="{00000000-0008-0000-0200-00002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146050</xdr:colOff>
          <xdr:row>19</xdr:row>
          <xdr:rowOff>184150</xdr:rowOff>
        </xdr:from>
        <xdr:to>
          <xdr:col>17</xdr:col>
          <xdr:colOff>114300</xdr:colOff>
          <xdr:row>21</xdr:row>
          <xdr:rowOff>38100</xdr:rowOff>
        </xdr:to>
        <xdr:sp macro="" textlink="">
          <xdr:nvSpPr>
            <xdr:cNvPr id="31788" name="Check Box 44" hidden="1">
              <a:extLst>
                <a:ext uri="{63B3BB69-23CF-44E3-9099-C40C66FF867C}">
                  <a14:compatExt spid="_x0000_s31788"/>
                </a:ext>
                <a:ext uri="{FF2B5EF4-FFF2-40B4-BE49-F238E27FC236}">
                  <a16:creationId xmlns:a16="http://schemas.microsoft.com/office/drawing/2014/main" id="{00000000-0008-0000-0200-00002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146050</xdr:colOff>
          <xdr:row>20</xdr:row>
          <xdr:rowOff>184150</xdr:rowOff>
        </xdr:from>
        <xdr:to>
          <xdr:col>17</xdr:col>
          <xdr:colOff>114300</xdr:colOff>
          <xdr:row>22</xdr:row>
          <xdr:rowOff>38100</xdr:rowOff>
        </xdr:to>
        <xdr:sp macro="" textlink="">
          <xdr:nvSpPr>
            <xdr:cNvPr id="31789" name="Check Box 45" hidden="1">
              <a:extLst>
                <a:ext uri="{63B3BB69-23CF-44E3-9099-C40C66FF867C}">
                  <a14:compatExt spid="_x0000_s31789"/>
                </a:ext>
                <a:ext uri="{FF2B5EF4-FFF2-40B4-BE49-F238E27FC236}">
                  <a16:creationId xmlns:a16="http://schemas.microsoft.com/office/drawing/2014/main" id="{00000000-0008-0000-0200-00002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146050</xdr:colOff>
          <xdr:row>22</xdr:row>
          <xdr:rowOff>184150</xdr:rowOff>
        </xdr:from>
        <xdr:to>
          <xdr:col>17</xdr:col>
          <xdr:colOff>114300</xdr:colOff>
          <xdr:row>24</xdr:row>
          <xdr:rowOff>38100</xdr:rowOff>
        </xdr:to>
        <xdr:sp macro="" textlink="">
          <xdr:nvSpPr>
            <xdr:cNvPr id="31790" name="Check Box 46" hidden="1">
              <a:extLst>
                <a:ext uri="{63B3BB69-23CF-44E3-9099-C40C66FF867C}">
                  <a14:compatExt spid="_x0000_s31790"/>
                </a:ext>
                <a:ext uri="{FF2B5EF4-FFF2-40B4-BE49-F238E27FC236}">
                  <a16:creationId xmlns:a16="http://schemas.microsoft.com/office/drawing/2014/main" id="{00000000-0008-0000-0200-00002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146050</xdr:colOff>
          <xdr:row>21</xdr:row>
          <xdr:rowOff>184150</xdr:rowOff>
        </xdr:from>
        <xdr:to>
          <xdr:col>17</xdr:col>
          <xdr:colOff>114300</xdr:colOff>
          <xdr:row>23</xdr:row>
          <xdr:rowOff>38100</xdr:rowOff>
        </xdr:to>
        <xdr:sp macro="" textlink="">
          <xdr:nvSpPr>
            <xdr:cNvPr id="31791" name="Check Box 47" hidden="1">
              <a:extLst>
                <a:ext uri="{63B3BB69-23CF-44E3-9099-C40C66FF867C}">
                  <a14:compatExt spid="_x0000_s31791"/>
                </a:ext>
                <a:ext uri="{FF2B5EF4-FFF2-40B4-BE49-F238E27FC236}">
                  <a16:creationId xmlns:a16="http://schemas.microsoft.com/office/drawing/2014/main" id="{00000000-0008-0000-0200-00002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146050</xdr:colOff>
          <xdr:row>23</xdr:row>
          <xdr:rowOff>184150</xdr:rowOff>
        </xdr:from>
        <xdr:to>
          <xdr:col>17</xdr:col>
          <xdr:colOff>114300</xdr:colOff>
          <xdr:row>25</xdr:row>
          <xdr:rowOff>38100</xdr:rowOff>
        </xdr:to>
        <xdr:sp macro="" textlink="">
          <xdr:nvSpPr>
            <xdr:cNvPr id="31792" name="Check Box 48" hidden="1">
              <a:extLst>
                <a:ext uri="{63B3BB69-23CF-44E3-9099-C40C66FF867C}">
                  <a14:compatExt spid="_x0000_s31792"/>
                </a:ext>
                <a:ext uri="{FF2B5EF4-FFF2-40B4-BE49-F238E27FC236}">
                  <a16:creationId xmlns:a16="http://schemas.microsoft.com/office/drawing/2014/main" id="{00000000-0008-0000-0200-000030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146050</xdr:colOff>
          <xdr:row>24</xdr:row>
          <xdr:rowOff>184150</xdr:rowOff>
        </xdr:from>
        <xdr:to>
          <xdr:col>17</xdr:col>
          <xdr:colOff>114300</xdr:colOff>
          <xdr:row>26</xdr:row>
          <xdr:rowOff>38100</xdr:rowOff>
        </xdr:to>
        <xdr:sp macro="" textlink="">
          <xdr:nvSpPr>
            <xdr:cNvPr id="31793" name="Check Box 49" hidden="1">
              <a:extLst>
                <a:ext uri="{63B3BB69-23CF-44E3-9099-C40C66FF867C}">
                  <a14:compatExt spid="_x0000_s31793"/>
                </a:ext>
                <a:ext uri="{FF2B5EF4-FFF2-40B4-BE49-F238E27FC236}">
                  <a16:creationId xmlns:a16="http://schemas.microsoft.com/office/drawing/2014/main" id="{00000000-0008-0000-0200-00003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146050</xdr:colOff>
          <xdr:row>25</xdr:row>
          <xdr:rowOff>184150</xdr:rowOff>
        </xdr:from>
        <xdr:to>
          <xdr:col>17</xdr:col>
          <xdr:colOff>114300</xdr:colOff>
          <xdr:row>27</xdr:row>
          <xdr:rowOff>38100</xdr:rowOff>
        </xdr:to>
        <xdr:sp macro="" textlink="">
          <xdr:nvSpPr>
            <xdr:cNvPr id="31794" name="Check Box 50" hidden="1">
              <a:extLst>
                <a:ext uri="{63B3BB69-23CF-44E3-9099-C40C66FF867C}">
                  <a14:compatExt spid="_x0000_s31794"/>
                </a:ext>
                <a:ext uri="{FF2B5EF4-FFF2-40B4-BE49-F238E27FC236}">
                  <a16:creationId xmlns:a16="http://schemas.microsoft.com/office/drawing/2014/main" id="{00000000-0008-0000-0200-00003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146050</xdr:colOff>
          <xdr:row>30</xdr:row>
          <xdr:rowOff>184150</xdr:rowOff>
        </xdr:from>
        <xdr:to>
          <xdr:col>17</xdr:col>
          <xdr:colOff>114300</xdr:colOff>
          <xdr:row>32</xdr:row>
          <xdr:rowOff>0</xdr:rowOff>
        </xdr:to>
        <xdr:sp macro="" textlink="">
          <xdr:nvSpPr>
            <xdr:cNvPr id="31795" name="Check Box 51" hidden="1">
              <a:extLst>
                <a:ext uri="{63B3BB69-23CF-44E3-9099-C40C66FF867C}">
                  <a14:compatExt spid="_x0000_s31795"/>
                </a:ext>
                <a:ext uri="{FF2B5EF4-FFF2-40B4-BE49-F238E27FC236}">
                  <a16:creationId xmlns:a16="http://schemas.microsoft.com/office/drawing/2014/main" id="{00000000-0008-0000-0200-000033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146050</xdr:colOff>
          <xdr:row>31</xdr:row>
          <xdr:rowOff>0</xdr:rowOff>
        </xdr:from>
        <xdr:to>
          <xdr:col>17</xdr:col>
          <xdr:colOff>114300</xdr:colOff>
          <xdr:row>32</xdr:row>
          <xdr:rowOff>12700</xdr:rowOff>
        </xdr:to>
        <xdr:sp macro="" textlink="">
          <xdr:nvSpPr>
            <xdr:cNvPr id="31796" name="Check Box 52" hidden="1">
              <a:extLst>
                <a:ext uri="{63B3BB69-23CF-44E3-9099-C40C66FF867C}">
                  <a14:compatExt spid="_x0000_s31796"/>
                </a:ext>
                <a:ext uri="{FF2B5EF4-FFF2-40B4-BE49-F238E27FC236}">
                  <a16:creationId xmlns:a16="http://schemas.microsoft.com/office/drawing/2014/main" id="{00000000-0008-0000-0200-000034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146050</xdr:colOff>
          <xdr:row>38</xdr:row>
          <xdr:rowOff>184150</xdr:rowOff>
        </xdr:from>
        <xdr:to>
          <xdr:col>17</xdr:col>
          <xdr:colOff>127000</xdr:colOff>
          <xdr:row>40</xdr:row>
          <xdr:rowOff>38100</xdr:rowOff>
        </xdr:to>
        <xdr:sp macro="" textlink="">
          <xdr:nvSpPr>
            <xdr:cNvPr id="31797" name="Check Box 53" hidden="1">
              <a:extLst>
                <a:ext uri="{63B3BB69-23CF-44E3-9099-C40C66FF867C}">
                  <a14:compatExt spid="_x0000_s31797"/>
                </a:ext>
                <a:ext uri="{FF2B5EF4-FFF2-40B4-BE49-F238E27FC236}">
                  <a16:creationId xmlns:a16="http://schemas.microsoft.com/office/drawing/2014/main" id="{00000000-0008-0000-0200-000035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16</xdr:col>
          <xdr:colOff>146050</xdr:colOff>
          <xdr:row>13</xdr:row>
          <xdr:rowOff>114300</xdr:rowOff>
        </xdr:from>
        <xdr:to>
          <xdr:col>17</xdr:col>
          <xdr:colOff>127000</xdr:colOff>
          <xdr:row>15</xdr:row>
          <xdr:rowOff>0</xdr:rowOff>
        </xdr:to>
        <xdr:sp macro="" textlink="">
          <xdr:nvSpPr>
            <xdr:cNvPr id="39937" name="Check Box 1" hidden="1">
              <a:extLst>
                <a:ext uri="{63B3BB69-23CF-44E3-9099-C40C66FF867C}">
                  <a14:compatExt spid="_x0000_s39937"/>
                </a:ext>
                <a:ext uri="{FF2B5EF4-FFF2-40B4-BE49-F238E27FC236}">
                  <a16:creationId xmlns:a16="http://schemas.microsoft.com/office/drawing/2014/main" id="{00000000-0008-0000-0300-000001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146050</xdr:colOff>
          <xdr:row>14</xdr:row>
          <xdr:rowOff>184150</xdr:rowOff>
        </xdr:from>
        <xdr:to>
          <xdr:col>17</xdr:col>
          <xdr:colOff>127000</xdr:colOff>
          <xdr:row>16</xdr:row>
          <xdr:rowOff>38100</xdr:rowOff>
        </xdr:to>
        <xdr:sp macro="" textlink="">
          <xdr:nvSpPr>
            <xdr:cNvPr id="39938" name="Check Box 2" hidden="1">
              <a:extLst>
                <a:ext uri="{63B3BB69-23CF-44E3-9099-C40C66FF867C}">
                  <a14:compatExt spid="_x0000_s39938"/>
                </a:ext>
                <a:ext uri="{FF2B5EF4-FFF2-40B4-BE49-F238E27FC236}">
                  <a16:creationId xmlns:a16="http://schemas.microsoft.com/office/drawing/2014/main" id="{00000000-0008-0000-0300-000002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146050</xdr:colOff>
          <xdr:row>26</xdr:row>
          <xdr:rowOff>184150</xdr:rowOff>
        </xdr:from>
        <xdr:to>
          <xdr:col>17</xdr:col>
          <xdr:colOff>127000</xdr:colOff>
          <xdr:row>28</xdr:row>
          <xdr:rowOff>12700</xdr:rowOff>
        </xdr:to>
        <xdr:sp macro="" textlink="">
          <xdr:nvSpPr>
            <xdr:cNvPr id="39939" name="Check Box 3" hidden="1">
              <a:extLst>
                <a:ext uri="{63B3BB69-23CF-44E3-9099-C40C66FF867C}">
                  <a14:compatExt spid="_x0000_s39939"/>
                </a:ext>
                <a:ext uri="{FF2B5EF4-FFF2-40B4-BE49-F238E27FC236}">
                  <a16:creationId xmlns:a16="http://schemas.microsoft.com/office/drawing/2014/main" id="{00000000-0008-0000-0300-000003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146050</xdr:colOff>
          <xdr:row>27</xdr:row>
          <xdr:rowOff>184150</xdr:rowOff>
        </xdr:from>
        <xdr:to>
          <xdr:col>17</xdr:col>
          <xdr:colOff>127000</xdr:colOff>
          <xdr:row>29</xdr:row>
          <xdr:rowOff>38100</xdr:rowOff>
        </xdr:to>
        <xdr:sp macro="" textlink="">
          <xdr:nvSpPr>
            <xdr:cNvPr id="39940" name="Check Box 4" hidden="1">
              <a:extLst>
                <a:ext uri="{63B3BB69-23CF-44E3-9099-C40C66FF867C}">
                  <a14:compatExt spid="_x0000_s39940"/>
                </a:ext>
                <a:ext uri="{FF2B5EF4-FFF2-40B4-BE49-F238E27FC236}">
                  <a16:creationId xmlns:a16="http://schemas.microsoft.com/office/drawing/2014/main" id="{00000000-0008-0000-0300-000004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146050</xdr:colOff>
          <xdr:row>28</xdr:row>
          <xdr:rowOff>184150</xdr:rowOff>
        </xdr:from>
        <xdr:to>
          <xdr:col>17</xdr:col>
          <xdr:colOff>127000</xdr:colOff>
          <xdr:row>30</xdr:row>
          <xdr:rowOff>38100</xdr:rowOff>
        </xdr:to>
        <xdr:sp macro="" textlink="">
          <xdr:nvSpPr>
            <xdr:cNvPr id="39941" name="Check Box 5" hidden="1">
              <a:extLst>
                <a:ext uri="{63B3BB69-23CF-44E3-9099-C40C66FF867C}">
                  <a14:compatExt spid="_x0000_s39941"/>
                </a:ext>
                <a:ext uri="{FF2B5EF4-FFF2-40B4-BE49-F238E27FC236}">
                  <a16:creationId xmlns:a16="http://schemas.microsoft.com/office/drawing/2014/main" id="{00000000-0008-0000-0300-000005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146050</xdr:colOff>
          <xdr:row>29</xdr:row>
          <xdr:rowOff>184150</xdr:rowOff>
        </xdr:from>
        <xdr:to>
          <xdr:col>17</xdr:col>
          <xdr:colOff>127000</xdr:colOff>
          <xdr:row>31</xdr:row>
          <xdr:rowOff>0</xdr:rowOff>
        </xdr:to>
        <xdr:sp macro="" textlink="">
          <xdr:nvSpPr>
            <xdr:cNvPr id="39942" name="Check Box 6" hidden="1">
              <a:extLst>
                <a:ext uri="{63B3BB69-23CF-44E3-9099-C40C66FF867C}">
                  <a14:compatExt spid="_x0000_s39942"/>
                </a:ext>
                <a:ext uri="{FF2B5EF4-FFF2-40B4-BE49-F238E27FC236}">
                  <a16:creationId xmlns:a16="http://schemas.microsoft.com/office/drawing/2014/main" id="{00000000-0008-0000-0300-000006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146050</xdr:colOff>
          <xdr:row>30</xdr:row>
          <xdr:rowOff>184150</xdr:rowOff>
        </xdr:from>
        <xdr:to>
          <xdr:col>17</xdr:col>
          <xdr:colOff>127000</xdr:colOff>
          <xdr:row>32</xdr:row>
          <xdr:rowOff>12700</xdr:rowOff>
        </xdr:to>
        <xdr:sp macro="" textlink="">
          <xdr:nvSpPr>
            <xdr:cNvPr id="39943" name="Check Box 7" hidden="1">
              <a:extLst>
                <a:ext uri="{63B3BB69-23CF-44E3-9099-C40C66FF867C}">
                  <a14:compatExt spid="_x0000_s39943"/>
                </a:ext>
                <a:ext uri="{FF2B5EF4-FFF2-40B4-BE49-F238E27FC236}">
                  <a16:creationId xmlns:a16="http://schemas.microsoft.com/office/drawing/2014/main" id="{00000000-0008-0000-0300-000007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146050</xdr:colOff>
          <xdr:row>31</xdr:row>
          <xdr:rowOff>184150</xdr:rowOff>
        </xdr:from>
        <xdr:to>
          <xdr:col>17</xdr:col>
          <xdr:colOff>127000</xdr:colOff>
          <xdr:row>33</xdr:row>
          <xdr:rowOff>38100</xdr:rowOff>
        </xdr:to>
        <xdr:sp macro="" textlink="">
          <xdr:nvSpPr>
            <xdr:cNvPr id="39944" name="Check Box 8" hidden="1">
              <a:extLst>
                <a:ext uri="{63B3BB69-23CF-44E3-9099-C40C66FF867C}">
                  <a14:compatExt spid="_x0000_s39944"/>
                </a:ext>
                <a:ext uri="{FF2B5EF4-FFF2-40B4-BE49-F238E27FC236}">
                  <a16:creationId xmlns:a16="http://schemas.microsoft.com/office/drawing/2014/main" id="{00000000-0008-0000-0300-000008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146050</xdr:colOff>
          <xdr:row>32</xdr:row>
          <xdr:rowOff>184150</xdr:rowOff>
        </xdr:from>
        <xdr:to>
          <xdr:col>17</xdr:col>
          <xdr:colOff>127000</xdr:colOff>
          <xdr:row>34</xdr:row>
          <xdr:rowOff>38100</xdr:rowOff>
        </xdr:to>
        <xdr:sp macro="" textlink="">
          <xdr:nvSpPr>
            <xdr:cNvPr id="39945" name="Check Box 9" hidden="1">
              <a:extLst>
                <a:ext uri="{63B3BB69-23CF-44E3-9099-C40C66FF867C}">
                  <a14:compatExt spid="_x0000_s39945"/>
                </a:ext>
                <a:ext uri="{FF2B5EF4-FFF2-40B4-BE49-F238E27FC236}">
                  <a16:creationId xmlns:a16="http://schemas.microsoft.com/office/drawing/2014/main" id="{00000000-0008-0000-0300-000009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146050</xdr:colOff>
          <xdr:row>33</xdr:row>
          <xdr:rowOff>184150</xdr:rowOff>
        </xdr:from>
        <xdr:to>
          <xdr:col>17</xdr:col>
          <xdr:colOff>127000</xdr:colOff>
          <xdr:row>35</xdr:row>
          <xdr:rowOff>38100</xdr:rowOff>
        </xdr:to>
        <xdr:sp macro="" textlink="">
          <xdr:nvSpPr>
            <xdr:cNvPr id="39946" name="Check Box 10" hidden="1">
              <a:extLst>
                <a:ext uri="{63B3BB69-23CF-44E3-9099-C40C66FF867C}">
                  <a14:compatExt spid="_x0000_s39946"/>
                </a:ext>
                <a:ext uri="{FF2B5EF4-FFF2-40B4-BE49-F238E27FC236}">
                  <a16:creationId xmlns:a16="http://schemas.microsoft.com/office/drawing/2014/main" id="{00000000-0008-0000-0300-00000A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146050</xdr:colOff>
          <xdr:row>34</xdr:row>
          <xdr:rowOff>184150</xdr:rowOff>
        </xdr:from>
        <xdr:to>
          <xdr:col>17</xdr:col>
          <xdr:colOff>127000</xdr:colOff>
          <xdr:row>36</xdr:row>
          <xdr:rowOff>38100</xdr:rowOff>
        </xdr:to>
        <xdr:sp macro="" textlink="">
          <xdr:nvSpPr>
            <xdr:cNvPr id="39947" name="Check Box 11" hidden="1">
              <a:extLst>
                <a:ext uri="{63B3BB69-23CF-44E3-9099-C40C66FF867C}">
                  <a14:compatExt spid="_x0000_s39947"/>
                </a:ext>
                <a:ext uri="{FF2B5EF4-FFF2-40B4-BE49-F238E27FC236}">
                  <a16:creationId xmlns:a16="http://schemas.microsoft.com/office/drawing/2014/main" id="{00000000-0008-0000-0300-00000B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146050</xdr:colOff>
          <xdr:row>35</xdr:row>
          <xdr:rowOff>184150</xdr:rowOff>
        </xdr:from>
        <xdr:to>
          <xdr:col>17</xdr:col>
          <xdr:colOff>127000</xdr:colOff>
          <xdr:row>37</xdr:row>
          <xdr:rowOff>38100</xdr:rowOff>
        </xdr:to>
        <xdr:sp macro="" textlink="">
          <xdr:nvSpPr>
            <xdr:cNvPr id="39948" name="Check Box 12" hidden="1">
              <a:extLst>
                <a:ext uri="{63B3BB69-23CF-44E3-9099-C40C66FF867C}">
                  <a14:compatExt spid="_x0000_s39948"/>
                </a:ext>
                <a:ext uri="{FF2B5EF4-FFF2-40B4-BE49-F238E27FC236}">
                  <a16:creationId xmlns:a16="http://schemas.microsoft.com/office/drawing/2014/main" id="{00000000-0008-0000-0300-00000C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146050</xdr:colOff>
          <xdr:row>36</xdr:row>
          <xdr:rowOff>184150</xdr:rowOff>
        </xdr:from>
        <xdr:to>
          <xdr:col>17</xdr:col>
          <xdr:colOff>127000</xdr:colOff>
          <xdr:row>38</xdr:row>
          <xdr:rowOff>38100</xdr:rowOff>
        </xdr:to>
        <xdr:sp macro="" textlink="">
          <xdr:nvSpPr>
            <xdr:cNvPr id="39949" name="Check Box 13" hidden="1">
              <a:extLst>
                <a:ext uri="{63B3BB69-23CF-44E3-9099-C40C66FF867C}">
                  <a14:compatExt spid="_x0000_s39949"/>
                </a:ext>
                <a:ext uri="{FF2B5EF4-FFF2-40B4-BE49-F238E27FC236}">
                  <a16:creationId xmlns:a16="http://schemas.microsoft.com/office/drawing/2014/main" id="{00000000-0008-0000-0300-00000D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146050</xdr:colOff>
          <xdr:row>37</xdr:row>
          <xdr:rowOff>184150</xdr:rowOff>
        </xdr:from>
        <xdr:to>
          <xdr:col>17</xdr:col>
          <xdr:colOff>127000</xdr:colOff>
          <xdr:row>39</xdr:row>
          <xdr:rowOff>38100</xdr:rowOff>
        </xdr:to>
        <xdr:sp macro="" textlink="">
          <xdr:nvSpPr>
            <xdr:cNvPr id="39950" name="Check Box 14" hidden="1">
              <a:extLst>
                <a:ext uri="{63B3BB69-23CF-44E3-9099-C40C66FF867C}">
                  <a14:compatExt spid="_x0000_s39950"/>
                </a:ext>
                <a:ext uri="{FF2B5EF4-FFF2-40B4-BE49-F238E27FC236}">
                  <a16:creationId xmlns:a16="http://schemas.microsoft.com/office/drawing/2014/main" id="{00000000-0008-0000-0300-00000E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146050</xdr:colOff>
          <xdr:row>38</xdr:row>
          <xdr:rowOff>184150</xdr:rowOff>
        </xdr:from>
        <xdr:to>
          <xdr:col>17</xdr:col>
          <xdr:colOff>127000</xdr:colOff>
          <xdr:row>40</xdr:row>
          <xdr:rowOff>38100</xdr:rowOff>
        </xdr:to>
        <xdr:sp macro="" textlink="">
          <xdr:nvSpPr>
            <xdr:cNvPr id="39951" name="Check Box 15" hidden="1">
              <a:extLst>
                <a:ext uri="{63B3BB69-23CF-44E3-9099-C40C66FF867C}">
                  <a14:compatExt spid="_x0000_s39951"/>
                </a:ext>
                <a:ext uri="{FF2B5EF4-FFF2-40B4-BE49-F238E27FC236}">
                  <a16:creationId xmlns:a16="http://schemas.microsoft.com/office/drawing/2014/main" id="{00000000-0008-0000-0300-00000F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146050</xdr:colOff>
          <xdr:row>39</xdr:row>
          <xdr:rowOff>184150</xdr:rowOff>
        </xdr:from>
        <xdr:to>
          <xdr:col>17</xdr:col>
          <xdr:colOff>127000</xdr:colOff>
          <xdr:row>41</xdr:row>
          <xdr:rowOff>38100</xdr:rowOff>
        </xdr:to>
        <xdr:sp macro="" textlink="">
          <xdr:nvSpPr>
            <xdr:cNvPr id="39952" name="Check Box 16" hidden="1">
              <a:extLst>
                <a:ext uri="{63B3BB69-23CF-44E3-9099-C40C66FF867C}">
                  <a14:compatExt spid="_x0000_s39952"/>
                </a:ext>
                <a:ext uri="{FF2B5EF4-FFF2-40B4-BE49-F238E27FC236}">
                  <a16:creationId xmlns:a16="http://schemas.microsoft.com/office/drawing/2014/main" id="{00000000-0008-0000-0300-000010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146050</xdr:colOff>
          <xdr:row>40</xdr:row>
          <xdr:rowOff>184150</xdr:rowOff>
        </xdr:from>
        <xdr:to>
          <xdr:col>17</xdr:col>
          <xdr:colOff>127000</xdr:colOff>
          <xdr:row>42</xdr:row>
          <xdr:rowOff>38100</xdr:rowOff>
        </xdr:to>
        <xdr:sp macro="" textlink="">
          <xdr:nvSpPr>
            <xdr:cNvPr id="39953" name="Check Box 17" hidden="1">
              <a:extLst>
                <a:ext uri="{63B3BB69-23CF-44E3-9099-C40C66FF867C}">
                  <a14:compatExt spid="_x0000_s39953"/>
                </a:ext>
                <a:ext uri="{FF2B5EF4-FFF2-40B4-BE49-F238E27FC236}">
                  <a16:creationId xmlns:a16="http://schemas.microsoft.com/office/drawing/2014/main" id="{00000000-0008-0000-0300-000011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146050</xdr:colOff>
          <xdr:row>41</xdr:row>
          <xdr:rowOff>184150</xdr:rowOff>
        </xdr:from>
        <xdr:to>
          <xdr:col>17</xdr:col>
          <xdr:colOff>127000</xdr:colOff>
          <xdr:row>43</xdr:row>
          <xdr:rowOff>38100</xdr:rowOff>
        </xdr:to>
        <xdr:sp macro="" textlink="">
          <xdr:nvSpPr>
            <xdr:cNvPr id="39954" name="Check Box 18" hidden="1">
              <a:extLst>
                <a:ext uri="{63B3BB69-23CF-44E3-9099-C40C66FF867C}">
                  <a14:compatExt spid="_x0000_s39954"/>
                </a:ext>
                <a:ext uri="{FF2B5EF4-FFF2-40B4-BE49-F238E27FC236}">
                  <a16:creationId xmlns:a16="http://schemas.microsoft.com/office/drawing/2014/main" id="{00000000-0008-0000-0300-000012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146050</xdr:colOff>
          <xdr:row>42</xdr:row>
          <xdr:rowOff>184150</xdr:rowOff>
        </xdr:from>
        <xdr:to>
          <xdr:col>17</xdr:col>
          <xdr:colOff>127000</xdr:colOff>
          <xdr:row>44</xdr:row>
          <xdr:rowOff>38100</xdr:rowOff>
        </xdr:to>
        <xdr:sp macro="" textlink="">
          <xdr:nvSpPr>
            <xdr:cNvPr id="39955" name="Check Box 19" hidden="1">
              <a:extLst>
                <a:ext uri="{63B3BB69-23CF-44E3-9099-C40C66FF867C}">
                  <a14:compatExt spid="_x0000_s39955"/>
                </a:ext>
                <a:ext uri="{FF2B5EF4-FFF2-40B4-BE49-F238E27FC236}">
                  <a16:creationId xmlns:a16="http://schemas.microsoft.com/office/drawing/2014/main" id="{00000000-0008-0000-0300-000013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146050</xdr:colOff>
          <xdr:row>43</xdr:row>
          <xdr:rowOff>184150</xdr:rowOff>
        </xdr:from>
        <xdr:to>
          <xdr:col>17</xdr:col>
          <xdr:colOff>127000</xdr:colOff>
          <xdr:row>45</xdr:row>
          <xdr:rowOff>38100</xdr:rowOff>
        </xdr:to>
        <xdr:sp macro="" textlink="">
          <xdr:nvSpPr>
            <xdr:cNvPr id="39956" name="Check Box 20" hidden="1">
              <a:extLst>
                <a:ext uri="{63B3BB69-23CF-44E3-9099-C40C66FF867C}">
                  <a14:compatExt spid="_x0000_s39956"/>
                </a:ext>
                <a:ext uri="{FF2B5EF4-FFF2-40B4-BE49-F238E27FC236}">
                  <a16:creationId xmlns:a16="http://schemas.microsoft.com/office/drawing/2014/main" id="{00000000-0008-0000-0300-000014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146050</xdr:colOff>
          <xdr:row>44</xdr:row>
          <xdr:rowOff>184150</xdr:rowOff>
        </xdr:from>
        <xdr:to>
          <xdr:col>17</xdr:col>
          <xdr:colOff>127000</xdr:colOff>
          <xdr:row>46</xdr:row>
          <xdr:rowOff>38100</xdr:rowOff>
        </xdr:to>
        <xdr:sp macro="" textlink="">
          <xdr:nvSpPr>
            <xdr:cNvPr id="39957" name="Check Box 21" hidden="1">
              <a:extLst>
                <a:ext uri="{63B3BB69-23CF-44E3-9099-C40C66FF867C}">
                  <a14:compatExt spid="_x0000_s39957"/>
                </a:ext>
                <a:ext uri="{FF2B5EF4-FFF2-40B4-BE49-F238E27FC236}">
                  <a16:creationId xmlns:a16="http://schemas.microsoft.com/office/drawing/2014/main" id="{00000000-0008-0000-0300-000015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146050</xdr:colOff>
          <xdr:row>45</xdr:row>
          <xdr:rowOff>184150</xdr:rowOff>
        </xdr:from>
        <xdr:to>
          <xdr:col>17</xdr:col>
          <xdr:colOff>127000</xdr:colOff>
          <xdr:row>47</xdr:row>
          <xdr:rowOff>38100</xdr:rowOff>
        </xdr:to>
        <xdr:sp macro="" textlink="">
          <xdr:nvSpPr>
            <xdr:cNvPr id="39958" name="Check Box 22" hidden="1">
              <a:extLst>
                <a:ext uri="{63B3BB69-23CF-44E3-9099-C40C66FF867C}">
                  <a14:compatExt spid="_x0000_s39958"/>
                </a:ext>
                <a:ext uri="{FF2B5EF4-FFF2-40B4-BE49-F238E27FC236}">
                  <a16:creationId xmlns:a16="http://schemas.microsoft.com/office/drawing/2014/main" id="{00000000-0008-0000-0300-000016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146050</xdr:colOff>
          <xdr:row>46</xdr:row>
          <xdr:rowOff>184150</xdr:rowOff>
        </xdr:from>
        <xdr:to>
          <xdr:col>17</xdr:col>
          <xdr:colOff>127000</xdr:colOff>
          <xdr:row>48</xdr:row>
          <xdr:rowOff>38100</xdr:rowOff>
        </xdr:to>
        <xdr:sp macro="" textlink="">
          <xdr:nvSpPr>
            <xdr:cNvPr id="39959" name="Check Box 23" hidden="1">
              <a:extLst>
                <a:ext uri="{63B3BB69-23CF-44E3-9099-C40C66FF867C}">
                  <a14:compatExt spid="_x0000_s39959"/>
                </a:ext>
                <a:ext uri="{FF2B5EF4-FFF2-40B4-BE49-F238E27FC236}">
                  <a16:creationId xmlns:a16="http://schemas.microsoft.com/office/drawing/2014/main" id="{00000000-0008-0000-0300-000017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146050</xdr:colOff>
          <xdr:row>47</xdr:row>
          <xdr:rowOff>184150</xdr:rowOff>
        </xdr:from>
        <xdr:to>
          <xdr:col>17</xdr:col>
          <xdr:colOff>127000</xdr:colOff>
          <xdr:row>49</xdr:row>
          <xdr:rowOff>38100</xdr:rowOff>
        </xdr:to>
        <xdr:sp macro="" textlink="">
          <xdr:nvSpPr>
            <xdr:cNvPr id="39960" name="Check Box 24" hidden="1">
              <a:extLst>
                <a:ext uri="{63B3BB69-23CF-44E3-9099-C40C66FF867C}">
                  <a14:compatExt spid="_x0000_s39960"/>
                </a:ext>
                <a:ext uri="{FF2B5EF4-FFF2-40B4-BE49-F238E27FC236}">
                  <a16:creationId xmlns:a16="http://schemas.microsoft.com/office/drawing/2014/main" id="{00000000-0008-0000-0300-000018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146050</xdr:colOff>
          <xdr:row>48</xdr:row>
          <xdr:rowOff>184150</xdr:rowOff>
        </xdr:from>
        <xdr:to>
          <xdr:col>17</xdr:col>
          <xdr:colOff>127000</xdr:colOff>
          <xdr:row>50</xdr:row>
          <xdr:rowOff>0</xdr:rowOff>
        </xdr:to>
        <xdr:sp macro="" textlink="">
          <xdr:nvSpPr>
            <xdr:cNvPr id="39961" name="Check Box 25" hidden="1">
              <a:extLst>
                <a:ext uri="{63B3BB69-23CF-44E3-9099-C40C66FF867C}">
                  <a14:compatExt spid="_x0000_s39961"/>
                </a:ext>
                <a:ext uri="{FF2B5EF4-FFF2-40B4-BE49-F238E27FC236}">
                  <a16:creationId xmlns:a16="http://schemas.microsoft.com/office/drawing/2014/main" id="{00000000-0008-0000-0300-000019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146050</xdr:colOff>
          <xdr:row>49</xdr:row>
          <xdr:rowOff>184150</xdr:rowOff>
        </xdr:from>
        <xdr:to>
          <xdr:col>17</xdr:col>
          <xdr:colOff>127000</xdr:colOff>
          <xdr:row>51</xdr:row>
          <xdr:rowOff>38100</xdr:rowOff>
        </xdr:to>
        <xdr:sp macro="" textlink="">
          <xdr:nvSpPr>
            <xdr:cNvPr id="39962" name="Check Box 26" hidden="1">
              <a:extLst>
                <a:ext uri="{63B3BB69-23CF-44E3-9099-C40C66FF867C}">
                  <a14:compatExt spid="_x0000_s39962"/>
                </a:ext>
                <a:ext uri="{FF2B5EF4-FFF2-40B4-BE49-F238E27FC236}">
                  <a16:creationId xmlns:a16="http://schemas.microsoft.com/office/drawing/2014/main" id="{00000000-0008-0000-0300-00001A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146050</xdr:colOff>
          <xdr:row>50</xdr:row>
          <xdr:rowOff>184150</xdr:rowOff>
        </xdr:from>
        <xdr:to>
          <xdr:col>17</xdr:col>
          <xdr:colOff>127000</xdr:colOff>
          <xdr:row>52</xdr:row>
          <xdr:rowOff>38100</xdr:rowOff>
        </xdr:to>
        <xdr:sp macro="" textlink="">
          <xdr:nvSpPr>
            <xdr:cNvPr id="39963" name="Check Box 27" hidden="1">
              <a:extLst>
                <a:ext uri="{63B3BB69-23CF-44E3-9099-C40C66FF867C}">
                  <a14:compatExt spid="_x0000_s39963"/>
                </a:ext>
                <a:ext uri="{FF2B5EF4-FFF2-40B4-BE49-F238E27FC236}">
                  <a16:creationId xmlns:a16="http://schemas.microsoft.com/office/drawing/2014/main" id="{00000000-0008-0000-0300-00001B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146050</xdr:colOff>
          <xdr:row>51</xdr:row>
          <xdr:rowOff>184150</xdr:rowOff>
        </xdr:from>
        <xdr:to>
          <xdr:col>17</xdr:col>
          <xdr:colOff>127000</xdr:colOff>
          <xdr:row>53</xdr:row>
          <xdr:rowOff>38100</xdr:rowOff>
        </xdr:to>
        <xdr:sp macro="" textlink="">
          <xdr:nvSpPr>
            <xdr:cNvPr id="39964" name="Check Box 28" hidden="1">
              <a:extLst>
                <a:ext uri="{63B3BB69-23CF-44E3-9099-C40C66FF867C}">
                  <a14:compatExt spid="_x0000_s39964"/>
                </a:ext>
                <a:ext uri="{FF2B5EF4-FFF2-40B4-BE49-F238E27FC236}">
                  <a16:creationId xmlns:a16="http://schemas.microsoft.com/office/drawing/2014/main" id="{00000000-0008-0000-0300-00001C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146050</xdr:colOff>
          <xdr:row>52</xdr:row>
          <xdr:rowOff>184150</xdr:rowOff>
        </xdr:from>
        <xdr:to>
          <xdr:col>17</xdr:col>
          <xdr:colOff>127000</xdr:colOff>
          <xdr:row>54</xdr:row>
          <xdr:rowOff>38100</xdr:rowOff>
        </xdr:to>
        <xdr:sp macro="" textlink="">
          <xdr:nvSpPr>
            <xdr:cNvPr id="39965" name="Check Box 29" hidden="1">
              <a:extLst>
                <a:ext uri="{63B3BB69-23CF-44E3-9099-C40C66FF867C}">
                  <a14:compatExt spid="_x0000_s39965"/>
                </a:ext>
                <a:ext uri="{FF2B5EF4-FFF2-40B4-BE49-F238E27FC236}">
                  <a16:creationId xmlns:a16="http://schemas.microsoft.com/office/drawing/2014/main" id="{00000000-0008-0000-0300-00001D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146050</xdr:colOff>
          <xdr:row>53</xdr:row>
          <xdr:rowOff>184150</xdr:rowOff>
        </xdr:from>
        <xdr:to>
          <xdr:col>17</xdr:col>
          <xdr:colOff>127000</xdr:colOff>
          <xdr:row>55</xdr:row>
          <xdr:rowOff>38100</xdr:rowOff>
        </xdr:to>
        <xdr:sp macro="" textlink="">
          <xdr:nvSpPr>
            <xdr:cNvPr id="39966" name="Check Box 30" hidden="1">
              <a:extLst>
                <a:ext uri="{63B3BB69-23CF-44E3-9099-C40C66FF867C}">
                  <a14:compatExt spid="_x0000_s39966"/>
                </a:ext>
                <a:ext uri="{FF2B5EF4-FFF2-40B4-BE49-F238E27FC236}">
                  <a16:creationId xmlns:a16="http://schemas.microsoft.com/office/drawing/2014/main" id="{00000000-0008-0000-0300-00001E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146050</xdr:colOff>
          <xdr:row>54</xdr:row>
          <xdr:rowOff>184150</xdr:rowOff>
        </xdr:from>
        <xdr:to>
          <xdr:col>17</xdr:col>
          <xdr:colOff>127000</xdr:colOff>
          <xdr:row>56</xdr:row>
          <xdr:rowOff>38100</xdr:rowOff>
        </xdr:to>
        <xdr:sp macro="" textlink="">
          <xdr:nvSpPr>
            <xdr:cNvPr id="39967" name="Check Box 31" hidden="1">
              <a:extLst>
                <a:ext uri="{63B3BB69-23CF-44E3-9099-C40C66FF867C}">
                  <a14:compatExt spid="_x0000_s39967"/>
                </a:ext>
                <a:ext uri="{FF2B5EF4-FFF2-40B4-BE49-F238E27FC236}">
                  <a16:creationId xmlns:a16="http://schemas.microsoft.com/office/drawing/2014/main" id="{00000000-0008-0000-0300-00001F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146050</xdr:colOff>
          <xdr:row>55</xdr:row>
          <xdr:rowOff>184150</xdr:rowOff>
        </xdr:from>
        <xdr:to>
          <xdr:col>17</xdr:col>
          <xdr:colOff>127000</xdr:colOff>
          <xdr:row>57</xdr:row>
          <xdr:rowOff>38100</xdr:rowOff>
        </xdr:to>
        <xdr:sp macro="" textlink="">
          <xdr:nvSpPr>
            <xdr:cNvPr id="39968" name="Check Box 32" hidden="1">
              <a:extLst>
                <a:ext uri="{63B3BB69-23CF-44E3-9099-C40C66FF867C}">
                  <a14:compatExt spid="_x0000_s39968"/>
                </a:ext>
                <a:ext uri="{FF2B5EF4-FFF2-40B4-BE49-F238E27FC236}">
                  <a16:creationId xmlns:a16="http://schemas.microsoft.com/office/drawing/2014/main" id="{00000000-0008-0000-0300-000020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146050</xdr:colOff>
          <xdr:row>56</xdr:row>
          <xdr:rowOff>184150</xdr:rowOff>
        </xdr:from>
        <xdr:to>
          <xdr:col>17</xdr:col>
          <xdr:colOff>127000</xdr:colOff>
          <xdr:row>58</xdr:row>
          <xdr:rowOff>38100</xdr:rowOff>
        </xdr:to>
        <xdr:sp macro="" textlink="">
          <xdr:nvSpPr>
            <xdr:cNvPr id="39969" name="Check Box 33" hidden="1">
              <a:extLst>
                <a:ext uri="{63B3BB69-23CF-44E3-9099-C40C66FF867C}">
                  <a14:compatExt spid="_x0000_s39969"/>
                </a:ext>
                <a:ext uri="{FF2B5EF4-FFF2-40B4-BE49-F238E27FC236}">
                  <a16:creationId xmlns:a16="http://schemas.microsoft.com/office/drawing/2014/main" id="{00000000-0008-0000-0300-000021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146050</xdr:colOff>
          <xdr:row>57</xdr:row>
          <xdr:rowOff>184150</xdr:rowOff>
        </xdr:from>
        <xdr:to>
          <xdr:col>17</xdr:col>
          <xdr:colOff>127000</xdr:colOff>
          <xdr:row>59</xdr:row>
          <xdr:rowOff>38100</xdr:rowOff>
        </xdr:to>
        <xdr:sp macro="" textlink="">
          <xdr:nvSpPr>
            <xdr:cNvPr id="39970" name="Check Box 34" hidden="1">
              <a:extLst>
                <a:ext uri="{63B3BB69-23CF-44E3-9099-C40C66FF867C}">
                  <a14:compatExt spid="_x0000_s39970"/>
                </a:ext>
                <a:ext uri="{FF2B5EF4-FFF2-40B4-BE49-F238E27FC236}">
                  <a16:creationId xmlns:a16="http://schemas.microsoft.com/office/drawing/2014/main" id="{00000000-0008-0000-0300-000022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146050</xdr:colOff>
          <xdr:row>58</xdr:row>
          <xdr:rowOff>184150</xdr:rowOff>
        </xdr:from>
        <xdr:to>
          <xdr:col>17</xdr:col>
          <xdr:colOff>127000</xdr:colOff>
          <xdr:row>60</xdr:row>
          <xdr:rowOff>38100</xdr:rowOff>
        </xdr:to>
        <xdr:sp macro="" textlink="">
          <xdr:nvSpPr>
            <xdr:cNvPr id="39971" name="Check Box 35" hidden="1">
              <a:extLst>
                <a:ext uri="{63B3BB69-23CF-44E3-9099-C40C66FF867C}">
                  <a14:compatExt spid="_x0000_s39971"/>
                </a:ext>
                <a:ext uri="{FF2B5EF4-FFF2-40B4-BE49-F238E27FC236}">
                  <a16:creationId xmlns:a16="http://schemas.microsoft.com/office/drawing/2014/main" id="{00000000-0008-0000-0300-000023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146050</xdr:colOff>
          <xdr:row>59</xdr:row>
          <xdr:rowOff>184150</xdr:rowOff>
        </xdr:from>
        <xdr:to>
          <xdr:col>17</xdr:col>
          <xdr:colOff>127000</xdr:colOff>
          <xdr:row>61</xdr:row>
          <xdr:rowOff>38100</xdr:rowOff>
        </xdr:to>
        <xdr:sp macro="" textlink="">
          <xdr:nvSpPr>
            <xdr:cNvPr id="39972" name="Check Box 36" hidden="1">
              <a:extLst>
                <a:ext uri="{63B3BB69-23CF-44E3-9099-C40C66FF867C}">
                  <a14:compatExt spid="_x0000_s39972"/>
                </a:ext>
                <a:ext uri="{FF2B5EF4-FFF2-40B4-BE49-F238E27FC236}">
                  <a16:creationId xmlns:a16="http://schemas.microsoft.com/office/drawing/2014/main" id="{00000000-0008-0000-0300-000024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146050</xdr:colOff>
          <xdr:row>60</xdr:row>
          <xdr:rowOff>184150</xdr:rowOff>
        </xdr:from>
        <xdr:to>
          <xdr:col>17</xdr:col>
          <xdr:colOff>127000</xdr:colOff>
          <xdr:row>62</xdr:row>
          <xdr:rowOff>38100</xdr:rowOff>
        </xdr:to>
        <xdr:sp macro="" textlink="">
          <xdr:nvSpPr>
            <xdr:cNvPr id="39973" name="Check Box 37" hidden="1">
              <a:extLst>
                <a:ext uri="{63B3BB69-23CF-44E3-9099-C40C66FF867C}">
                  <a14:compatExt spid="_x0000_s39973"/>
                </a:ext>
                <a:ext uri="{FF2B5EF4-FFF2-40B4-BE49-F238E27FC236}">
                  <a16:creationId xmlns:a16="http://schemas.microsoft.com/office/drawing/2014/main" id="{00000000-0008-0000-0300-000025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146050</xdr:colOff>
          <xdr:row>61</xdr:row>
          <xdr:rowOff>184150</xdr:rowOff>
        </xdr:from>
        <xdr:to>
          <xdr:col>17</xdr:col>
          <xdr:colOff>127000</xdr:colOff>
          <xdr:row>63</xdr:row>
          <xdr:rowOff>0</xdr:rowOff>
        </xdr:to>
        <xdr:sp macro="" textlink="">
          <xdr:nvSpPr>
            <xdr:cNvPr id="39974" name="Check Box 38" hidden="1">
              <a:extLst>
                <a:ext uri="{63B3BB69-23CF-44E3-9099-C40C66FF867C}">
                  <a14:compatExt spid="_x0000_s39974"/>
                </a:ext>
                <a:ext uri="{FF2B5EF4-FFF2-40B4-BE49-F238E27FC236}">
                  <a16:creationId xmlns:a16="http://schemas.microsoft.com/office/drawing/2014/main" id="{00000000-0008-0000-0300-000026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203200</xdr:colOff>
          <xdr:row>10</xdr:row>
          <xdr:rowOff>107950</xdr:rowOff>
        </xdr:from>
        <xdr:to>
          <xdr:col>8</xdr:col>
          <xdr:colOff>127000</xdr:colOff>
          <xdr:row>11</xdr:row>
          <xdr:rowOff>88900</xdr:rowOff>
        </xdr:to>
        <xdr:sp macro="" textlink="">
          <xdr:nvSpPr>
            <xdr:cNvPr id="39975" name="Check Box 39" hidden="1">
              <a:extLst>
                <a:ext uri="{63B3BB69-23CF-44E3-9099-C40C66FF867C}">
                  <a14:compatExt spid="_x0000_s39975"/>
                </a:ext>
                <a:ext uri="{FF2B5EF4-FFF2-40B4-BE49-F238E27FC236}">
                  <a16:creationId xmlns:a16="http://schemas.microsoft.com/office/drawing/2014/main" id="{00000000-0008-0000-0300-0000279C0000}"/>
                </a:ext>
              </a:extLst>
            </xdr:cNvPr>
            <xdr:cNvSpPr/>
          </xdr:nvSpPr>
          <xdr:spPr bwMode="auto">
            <a:xfrm>
              <a:off x="0" y="0"/>
              <a:ext cx="0" cy="0"/>
            </a:xfrm>
            <a:prstGeom prst="rect">
              <a:avLst/>
            </a:prstGeom>
            <a:noFill/>
            <a:ln>
              <a:noFill/>
            </a:ln>
            <a:extLst>
              <a:ext uri="{909E8E84-426E-40DD-AFC4-6F175D3DCCD1}">
                <a14:hiddenFill>
                  <a:solidFill>
                    <a:srgbClr val="969696" mc:Ignorable="a14" a14:legacySpreadsheetColorIndex="5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146050</xdr:colOff>
          <xdr:row>15</xdr:row>
          <xdr:rowOff>184150</xdr:rowOff>
        </xdr:from>
        <xdr:to>
          <xdr:col>17</xdr:col>
          <xdr:colOff>127000</xdr:colOff>
          <xdr:row>17</xdr:row>
          <xdr:rowOff>38100</xdr:rowOff>
        </xdr:to>
        <xdr:sp macro="" textlink="">
          <xdr:nvSpPr>
            <xdr:cNvPr id="39976" name="Check Box 40" hidden="1">
              <a:extLst>
                <a:ext uri="{63B3BB69-23CF-44E3-9099-C40C66FF867C}">
                  <a14:compatExt spid="_x0000_s39976"/>
                </a:ext>
                <a:ext uri="{FF2B5EF4-FFF2-40B4-BE49-F238E27FC236}">
                  <a16:creationId xmlns:a16="http://schemas.microsoft.com/office/drawing/2014/main" id="{00000000-0008-0000-0300-000028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146050</xdr:colOff>
          <xdr:row>16</xdr:row>
          <xdr:rowOff>184150</xdr:rowOff>
        </xdr:from>
        <xdr:to>
          <xdr:col>17</xdr:col>
          <xdr:colOff>127000</xdr:colOff>
          <xdr:row>18</xdr:row>
          <xdr:rowOff>38100</xdr:rowOff>
        </xdr:to>
        <xdr:sp macro="" textlink="">
          <xdr:nvSpPr>
            <xdr:cNvPr id="39977" name="Check Box 41" hidden="1">
              <a:extLst>
                <a:ext uri="{63B3BB69-23CF-44E3-9099-C40C66FF867C}">
                  <a14:compatExt spid="_x0000_s39977"/>
                </a:ext>
                <a:ext uri="{FF2B5EF4-FFF2-40B4-BE49-F238E27FC236}">
                  <a16:creationId xmlns:a16="http://schemas.microsoft.com/office/drawing/2014/main" id="{00000000-0008-0000-0300-000029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146050</xdr:colOff>
          <xdr:row>17</xdr:row>
          <xdr:rowOff>184150</xdr:rowOff>
        </xdr:from>
        <xdr:to>
          <xdr:col>17</xdr:col>
          <xdr:colOff>127000</xdr:colOff>
          <xdr:row>19</xdr:row>
          <xdr:rowOff>38100</xdr:rowOff>
        </xdr:to>
        <xdr:sp macro="" textlink="">
          <xdr:nvSpPr>
            <xdr:cNvPr id="39978" name="Check Box 42" hidden="1">
              <a:extLst>
                <a:ext uri="{63B3BB69-23CF-44E3-9099-C40C66FF867C}">
                  <a14:compatExt spid="_x0000_s39978"/>
                </a:ext>
                <a:ext uri="{FF2B5EF4-FFF2-40B4-BE49-F238E27FC236}">
                  <a16:creationId xmlns:a16="http://schemas.microsoft.com/office/drawing/2014/main" id="{00000000-0008-0000-0300-00002A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146050</xdr:colOff>
          <xdr:row>18</xdr:row>
          <xdr:rowOff>184150</xdr:rowOff>
        </xdr:from>
        <xdr:to>
          <xdr:col>17</xdr:col>
          <xdr:colOff>127000</xdr:colOff>
          <xdr:row>20</xdr:row>
          <xdr:rowOff>38100</xdr:rowOff>
        </xdr:to>
        <xdr:sp macro="" textlink="">
          <xdr:nvSpPr>
            <xdr:cNvPr id="39979" name="Check Box 43" hidden="1">
              <a:extLst>
                <a:ext uri="{63B3BB69-23CF-44E3-9099-C40C66FF867C}">
                  <a14:compatExt spid="_x0000_s39979"/>
                </a:ext>
                <a:ext uri="{FF2B5EF4-FFF2-40B4-BE49-F238E27FC236}">
                  <a16:creationId xmlns:a16="http://schemas.microsoft.com/office/drawing/2014/main" id="{00000000-0008-0000-0300-00002B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146050</xdr:colOff>
          <xdr:row>19</xdr:row>
          <xdr:rowOff>184150</xdr:rowOff>
        </xdr:from>
        <xdr:to>
          <xdr:col>17</xdr:col>
          <xdr:colOff>127000</xdr:colOff>
          <xdr:row>21</xdr:row>
          <xdr:rowOff>38100</xdr:rowOff>
        </xdr:to>
        <xdr:sp macro="" textlink="">
          <xdr:nvSpPr>
            <xdr:cNvPr id="39980" name="Check Box 44" hidden="1">
              <a:extLst>
                <a:ext uri="{63B3BB69-23CF-44E3-9099-C40C66FF867C}">
                  <a14:compatExt spid="_x0000_s39980"/>
                </a:ext>
                <a:ext uri="{FF2B5EF4-FFF2-40B4-BE49-F238E27FC236}">
                  <a16:creationId xmlns:a16="http://schemas.microsoft.com/office/drawing/2014/main" id="{00000000-0008-0000-0300-00002C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146050</xdr:colOff>
          <xdr:row>20</xdr:row>
          <xdr:rowOff>184150</xdr:rowOff>
        </xdr:from>
        <xdr:to>
          <xdr:col>17</xdr:col>
          <xdr:colOff>127000</xdr:colOff>
          <xdr:row>22</xdr:row>
          <xdr:rowOff>38100</xdr:rowOff>
        </xdr:to>
        <xdr:sp macro="" textlink="">
          <xdr:nvSpPr>
            <xdr:cNvPr id="39981" name="Check Box 45" hidden="1">
              <a:extLst>
                <a:ext uri="{63B3BB69-23CF-44E3-9099-C40C66FF867C}">
                  <a14:compatExt spid="_x0000_s39981"/>
                </a:ext>
                <a:ext uri="{FF2B5EF4-FFF2-40B4-BE49-F238E27FC236}">
                  <a16:creationId xmlns:a16="http://schemas.microsoft.com/office/drawing/2014/main" id="{00000000-0008-0000-0300-00002D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146050</xdr:colOff>
          <xdr:row>22</xdr:row>
          <xdr:rowOff>184150</xdr:rowOff>
        </xdr:from>
        <xdr:to>
          <xdr:col>17</xdr:col>
          <xdr:colOff>127000</xdr:colOff>
          <xdr:row>24</xdr:row>
          <xdr:rowOff>38100</xdr:rowOff>
        </xdr:to>
        <xdr:sp macro="" textlink="">
          <xdr:nvSpPr>
            <xdr:cNvPr id="39982" name="Check Box 46" hidden="1">
              <a:extLst>
                <a:ext uri="{63B3BB69-23CF-44E3-9099-C40C66FF867C}">
                  <a14:compatExt spid="_x0000_s39982"/>
                </a:ext>
                <a:ext uri="{FF2B5EF4-FFF2-40B4-BE49-F238E27FC236}">
                  <a16:creationId xmlns:a16="http://schemas.microsoft.com/office/drawing/2014/main" id="{00000000-0008-0000-0300-00002E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146050</xdr:colOff>
          <xdr:row>21</xdr:row>
          <xdr:rowOff>184150</xdr:rowOff>
        </xdr:from>
        <xdr:to>
          <xdr:col>17</xdr:col>
          <xdr:colOff>127000</xdr:colOff>
          <xdr:row>23</xdr:row>
          <xdr:rowOff>38100</xdr:rowOff>
        </xdr:to>
        <xdr:sp macro="" textlink="">
          <xdr:nvSpPr>
            <xdr:cNvPr id="39983" name="Check Box 47" hidden="1">
              <a:extLst>
                <a:ext uri="{63B3BB69-23CF-44E3-9099-C40C66FF867C}">
                  <a14:compatExt spid="_x0000_s39983"/>
                </a:ext>
                <a:ext uri="{FF2B5EF4-FFF2-40B4-BE49-F238E27FC236}">
                  <a16:creationId xmlns:a16="http://schemas.microsoft.com/office/drawing/2014/main" id="{00000000-0008-0000-0300-00002F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146050</xdr:colOff>
          <xdr:row>23</xdr:row>
          <xdr:rowOff>184150</xdr:rowOff>
        </xdr:from>
        <xdr:to>
          <xdr:col>17</xdr:col>
          <xdr:colOff>127000</xdr:colOff>
          <xdr:row>25</xdr:row>
          <xdr:rowOff>38100</xdr:rowOff>
        </xdr:to>
        <xdr:sp macro="" textlink="">
          <xdr:nvSpPr>
            <xdr:cNvPr id="39984" name="Check Box 48" hidden="1">
              <a:extLst>
                <a:ext uri="{63B3BB69-23CF-44E3-9099-C40C66FF867C}">
                  <a14:compatExt spid="_x0000_s39984"/>
                </a:ext>
                <a:ext uri="{FF2B5EF4-FFF2-40B4-BE49-F238E27FC236}">
                  <a16:creationId xmlns:a16="http://schemas.microsoft.com/office/drawing/2014/main" id="{00000000-0008-0000-0300-000030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146050</xdr:colOff>
          <xdr:row>24</xdr:row>
          <xdr:rowOff>184150</xdr:rowOff>
        </xdr:from>
        <xdr:to>
          <xdr:col>17</xdr:col>
          <xdr:colOff>127000</xdr:colOff>
          <xdr:row>26</xdr:row>
          <xdr:rowOff>38100</xdr:rowOff>
        </xdr:to>
        <xdr:sp macro="" textlink="">
          <xdr:nvSpPr>
            <xdr:cNvPr id="39985" name="Check Box 49" hidden="1">
              <a:extLst>
                <a:ext uri="{63B3BB69-23CF-44E3-9099-C40C66FF867C}">
                  <a14:compatExt spid="_x0000_s39985"/>
                </a:ext>
                <a:ext uri="{FF2B5EF4-FFF2-40B4-BE49-F238E27FC236}">
                  <a16:creationId xmlns:a16="http://schemas.microsoft.com/office/drawing/2014/main" id="{00000000-0008-0000-0300-000031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146050</xdr:colOff>
          <xdr:row>25</xdr:row>
          <xdr:rowOff>184150</xdr:rowOff>
        </xdr:from>
        <xdr:to>
          <xdr:col>17</xdr:col>
          <xdr:colOff>127000</xdr:colOff>
          <xdr:row>27</xdr:row>
          <xdr:rowOff>38100</xdr:rowOff>
        </xdr:to>
        <xdr:sp macro="" textlink="">
          <xdr:nvSpPr>
            <xdr:cNvPr id="39986" name="Check Box 50" hidden="1">
              <a:extLst>
                <a:ext uri="{63B3BB69-23CF-44E3-9099-C40C66FF867C}">
                  <a14:compatExt spid="_x0000_s39986"/>
                </a:ext>
                <a:ext uri="{FF2B5EF4-FFF2-40B4-BE49-F238E27FC236}">
                  <a16:creationId xmlns:a16="http://schemas.microsoft.com/office/drawing/2014/main" id="{00000000-0008-0000-0300-000032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146050</xdr:colOff>
          <xdr:row>30</xdr:row>
          <xdr:rowOff>184150</xdr:rowOff>
        </xdr:from>
        <xdr:to>
          <xdr:col>17</xdr:col>
          <xdr:colOff>127000</xdr:colOff>
          <xdr:row>32</xdr:row>
          <xdr:rowOff>0</xdr:rowOff>
        </xdr:to>
        <xdr:sp macro="" textlink="">
          <xdr:nvSpPr>
            <xdr:cNvPr id="39987" name="Check Box 51" hidden="1">
              <a:extLst>
                <a:ext uri="{63B3BB69-23CF-44E3-9099-C40C66FF867C}">
                  <a14:compatExt spid="_x0000_s39987"/>
                </a:ext>
                <a:ext uri="{FF2B5EF4-FFF2-40B4-BE49-F238E27FC236}">
                  <a16:creationId xmlns:a16="http://schemas.microsoft.com/office/drawing/2014/main" id="{00000000-0008-0000-0300-000033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146050</xdr:colOff>
          <xdr:row>30</xdr:row>
          <xdr:rowOff>184150</xdr:rowOff>
        </xdr:from>
        <xdr:to>
          <xdr:col>17</xdr:col>
          <xdr:colOff>127000</xdr:colOff>
          <xdr:row>32</xdr:row>
          <xdr:rowOff>0</xdr:rowOff>
        </xdr:to>
        <xdr:sp macro="" textlink="">
          <xdr:nvSpPr>
            <xdr:cNvPr id="39988" name="Check Box 52" hidden="1">
              <a:extLst>
                <a:ext uri="{63B3BB69-23CF-44E3-9099-C40C66FF867C}">
                  <a14:compatExt spid="_x0000_s39988"/>
                </a:ext>
                <a:ext uri="{FF2B5EF4-FFF2-40B4-BE49-F238E27FC236}">
                  <a16:creationId xmlns:a16="http://schemas.microsoft.com/office/drawing/2014/main" id="{00000000-0008-0000-0300-000034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146050</xdr:colOff>
          <xdr:row>38</xdr:row>
          <xdr:rowOff>184150</xdr:rowOff>
        </xdr:from>
        <xdr:to>
          <xdr:col>17</xdr:col>
          <xdr:colOff>127000</xdr:colOff>
          <xdr:row>40</xdr:row>
          <xdr:rowOff>38100</xdr:rowOff>
        </xdr:to>
        <xdr:sp macro="" textlink="">
          <xdr:nvSpPr>
            <xdr:cNvPr id="39989" name="Check Box 53" hidden="1">
              <a:extLst>
                <a:ext uri="{63B3BB69-23CF-44E3-9099-C40C66FF867C}">
                  <a14:compatExt spid="_x0000_s39989"/>
                </a:ext>
                <a:ext uri="{FF2B5EF4-FFF2-40B4-BE49-F238E27FC236}">
                  <a16:creationId xmlns:a16="http://schemas.microsoft.com/office/drawing/2014/main" id="{00000000-0008-0000-0300-000035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16</xdr:col>
          <xdr:colOff>146050</xdr:colOff>
          <xdr:row>13</xdr:row>
          <xdr:rowOff>114300</xdr:rowOff>
        </xdr:from>
        <xdr:to>
          <xdr:col>17</xdr:col>
          <xdr:colOff>127000</xdr:colOff>
          <xdr:row>15</xdr:row>
          <xdr:rowOff>0</xdr:rowOff>
        </xdr:to>
        <xdr:sp macro="" textlink="">
          <xdr:nvSpPr>
            <xdr:cNvPr id="40961" name="Check Box 1" hidden="1">
              <a:extLst>
                <a:ext uri="{63B3BB69-23CF-44E3-9099-C40C66FF867C}">
                  <a14:compatExt spid="_x0000_s40961"/>
                </a:ext>
                <a:ext uri="{FF2B5EF4-FFF2-40B4-BE49-F238E27FC236}">
                  <a16:creationId xmlns:a16="http://schemas.microsoft.com/office/drawing/2014/main" id="{00000000-0008-0000-0400-000001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146050</xdr:colOff>
          <xdr:row>14</xdr:row>
          <xdr:rowOff>184150</xdr:rowOff>
        </xdr:from>
        <xdr:to>
          <xdr:col>17</xdr:col>
          <xdr:colOff>127000</xdr:colOff>
          <xdr:row>16</xdr:row>
          <xdr:rowOff>38100</xdr:rowOff>
        </xdr:to>
        <xdr:sp macro="" textlink="">
          <xdr:nvSpPr>
            <xdr:cNvPr id="40962" name="Check Box 2" hidden="1">
              <a:extLst>
                <a:ext uri="{63B3BB69-23CF-44E3-9099-C40C66FF867C}">
                  <a14:compatExt spid="_x0000_s40962"/>
                </a:ext>
                <a:ext uri="{FF2B5EF4-FFF2-40B4-BE49-F238E27FC236}">
                  <a16:creationId xmlns:a16="http://schemas.microsoft.com/office/drawing/2014/main" id="{00000000-0008-0000-0400-000002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146050</xdr:colOff>
          <xdr:row>26</xdr:row>
          <xdr:rowOff>184150</xdr:rowOff>
        </xdr:from>
        <xdr:to>
          <xdr:col>17</xdr:col>
          <xdr:colOff>127000</xdr:colOff>
          <xdr:row>28</xdr:row>
          <xdr:rowOff>12700</xdr:rowOff>
        </xdr:to>
        <xdr:sp macro="" textlink="">
          <xdr:nvSpPr>
            <xdr:cNvPr id="40963" name="Check Box 3" hidden="1">
              <a:extLst>
                <a:ext uri="{63B3BB69-23CF-44E3-9099-C40C66FF867C}">
                  <a14:compatExt spid="_x0000_s40963"/>
                </a:ext>
                <a:ext uri="{FF2B5EF4-FFF2-40B4-BE49-F238E27FC236}">
                  <a16:creationId xmlns:a16="http://schemas.microsoft.com/office/drawing/2014/main" id="{00000000-0008-0000-0400-000003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146050</xdr:colOff>
          <xdr:row>27</xdr:row>
          <xdr:rowOff>184150</xdr:rowOff>
        </xdr:from>
        <xdr:to>
          <xdr:col>17</xdr:col>
          <xdr:colOff>127000</xdr:colOff>
          <xdr:row>29</xdr:row>
          <xdr:rowOff>38100</xdr:rowOff>
        </xdr:to>
        <xdr:sp macro="" textlink="">
          <xdr:nvSpPr>
            <xdr:cNvPr id="40964" name="Check Box 4" hidden="1">
              <a:extLst>
                <a:ext uri="{63B3BB69-23CF-44E3-9099-C40C66FF867C}">
                  <a14:compatExt spid="_x0000_s40964"/>
                </a:ext>
                <a:ext uri="{FF2B5EF4-FFF2-40B4-BE49-F238E27FC236}">
                  <a16:creationId xmlns:a16="http://schemas.microsoft.com/office/drawing/2014/main" id="{00000000-0008-0000-0400-000004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146050</xdr:colOff>
          <xdr:row>28</xdr:row>
          <xdr:rowOff>184150</xdr:rowOff>
        </xdr:from>
        <xdr:to>
          <xdr:col>17</xdr:col>
          <xdr:colOff>127000</xdr:colOff>
          <xdr:row>30</xdr:row>
          <xdr:rowOff>38100</xdr:rowOff>
        </xdr:to>
        <xdr:sp macro="" textlink="">
          <xdr:nvSpPr>
            <xdr:cNvPr id="40965" name="Check Box 5" hidden="1">
              <a:extLst>
                <a:ext uri="{63B3BB69-23CF-44E3-9099-C40C66FF867C}">
                  <a14:compatExt spid="_x0000_s40965"/>
                </a:ext>
                <a:ext uri="{FF2B5EF4-FFF2-40B4-BE49-F238E27FC236}">
                  <a16:creationId xmlns:a16="http://schemas.microsoft.com/office/drawing/2014/main" id="{00000000-0008-0000-0400-000005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146050</xdr:colOff>
          <xdr:row>29</xdr:row>
          <xdr:rowOff>184150</xdr:rowOff>
        </xdr:from>
        <xdr:to>
          <xdr:col>17</xdr:col>
          <xdr:colOff>127000</xdr:colOff>
          <xdr:row>31</xdr:row>
          <xdr:rowOff>0</xdr:rowOff>
        </xdr:to>
        <xdr:sp macro="" textlink="">
          <xdr:nvSpPr>
            <xdr:cNvPr id="40966" name="Check Box 6" hidden="1">
              <a:extLst>
                <a:ext uri="{63B3BB69-23CF-44E3-9099-C40C66FF867C}">
                  <a14:compatExt spid="_x0000_s40966"/>
                </a:ext>
                <a:ext uri="{FF2B5EF4-FFF2-40B4-BE49-F238E27FC236}">
                  <a16:creationId xmlns:a16="http://schemas.microsoft.com/office/drawing/2014/main" id="{00000000-0008-0000-0400-000006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146050</xdr:colOff>
          <xdr:row>30</xdr:row>
          <xdr:rowOff>184150</xdr:rowOff>
        </xdr:from>
        <xdr:to>
          <xdr:col>17</xdr:col>
          <xdr:colOff>127000</xdr:colOff>
          <xdr:row>32</xdr:row>
          <xdr:rowOff>12700</xdr:rowOff>
        </xdr:to>
        <xdr:sp macro="" textlink="">
          <xdr:nvSpPr>
            <xdr:cNvPr id="40967" name="Check Box 7" hidden="1">
              <a:extLst>
                <a:ext uri="{63B3BB69-23CF-44E3-9099-C40C66FF867C}">
                  <a14:compatExt spid="_x0000_s40967"/>
                </a:ext>
                <a:ext uri="{FF2B5EF4-FFF2-40B4-BE49-F238E27FC236}">
                  <a16:creationId xmlns:a16="http://schemas.microsoft.com/office/drawing/2014/main" id="{00000000-0008-0000-0400-000007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146050</xdr:colOff>
          <xdr:row>31</xdr:row>
          <xdr:rowOff>184150</xdr:rowOff>
        </xdr:from>
        <xdr:to>
          <xdr:col>17</xdr:col>
          <xdr:colOff>127000</xdr:colOff>
          <xdr:row>33</xdr:row>
          <xdr:rowOff>38100</xdr:rowOff>
        </xdr:to>
        <xdr:sp macro="" textlink="">
          <xdr:nvSpPr>
            <xdr:cNvPr id="40968" name="Check Box 8" hidden="1">
              <a:extLst>
                <a:ext uri="{63B3BB69-23CF-44E3-9099-C40C66FF867C}">
                  <a14:compatExt spid="_x0000_s40968"/>
                </a:ext>
                <a:ext uri="{FF2B5EF4-FFF2-40B4-BE49-F238E27FC236}">
                  <a16:creationId xmlns:a16="http://schemas.microsoft.com/office/drawing/2014/main" id="{00000000-0008-0000-0400-000008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146050</xdr:colOff>
          <xdr:row>32</xdr:row>
          <xdr:rowOff>184150</xdr:rowOff>
        </xdr:from>
        <xdr:to>
          <xdr:col>17</xdr:col>
          <xdr:colOff>127000</xdr:colOff>
          <xdr:row>34</xdr:row>
          <xdr:rowOff>38100</xdr:rowOff>
        </xdr:to>
        <xdr:sp macro="" textlink="">
          <xdr:nvSpPr>
            <xdr:cNvPr id="40969" name="Check Box 9" hidden="1">
              <a:extLst>
                <a:ext uri="{63B3BB69-23CF-44E3-9099-C40C66FF867C}">
                  <a14:compatExt spid="_x0000_s40969"/>
                </a:ext>
                <a:ext uri="{FF2B5EF4-FFF2-40B4-BE49-F238E27FC236}">
                  <a16:creationId xmlns:a16="http://schemas.microsoft.com/office/drawing/2014/main" id="{00000000-0008-0000-0400-000009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146050</xdr:colOff>
          <xdr:row>33</xdr:row>
          <xdr:rowOff>184150</xdr:rowOff>
        </xdr:from>
        <xdr:to>
          <xdr:col>17</xdr:col>
          <xdr:colOff>127000</xdr:colOff>
          <xdr:row>35</xdr:row>
          <xdr:rowOff>38100</xdr:rowOff>
        </xdr:to>
        <xdr:sp macro="" textlink="">
          <xdr:nvSpPr>
            <xdr:cNvPr id="40970" name="Check Box 10" hidden="1">
              <a:extLst>
                <a:ext uri="{63B3BB69-23CF-44E3-9099-C40C66FF867C}">
                  <a14:compatExt spid="_x0000_s40970"/>
                </a:ext>
                <a:ext uri="{FF2B5EF4-FFF2-40B4-BE49-F238E27FC236}">
                  <a16:creationId xmlns:a16="http://schemas.microsoft.com/office/drawing/2014/main" id="{00000000-0008-0000-0400-00000A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146050</xdr:colOff>
          <xdr:row>34</xdr:row>
          <xdr:rowOff>184150</xdr:rowOff>
        </xdr:from>
        <xdr:to>
          <xdr:col>17</xdr:col>
          <xdr:colOff>127000</xdr:colOff>
          <xdr:row>36</xdr:row>
          <xdr:rowOff>38100</xdr:rowOff>
        </xdr:to>
        <xdr:sp macro="" textlink="">
          <xdr:nvSpPr>
            <xdr:cNvPr id="40971" name="Check Box 11" hidden="1">
              <a:extLst>
                <a:ext uri="{63B3BB69-23CF-44E3-9099-C40C66FF867C}">
                  <a14:compatExt spid="_x0000_s40971"/>
                </a:ext>
                <a:ext uri="{FF2B5EF4-FFF2-40B4-BE49-F238E27FC236}">
                  <a16:creationId xmlns:a16="http://schemas.microsoft.com/office/drawing/2014/main" id="{00000000-0008-0000-0400-00000B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146050</xdr:colOff>
          <xdr:row>35</xdr:row>
          <xdr:rowOff>184150</xdr:rowOff>
        </xdr:from>
        <xdr:to>
          <xdr:col>17</xdr:col>
          <xdr:colOff>127000</xdr:colOff>
          <xdr:row>37</xdr:row>
          <xdr:rowOff>38100</xdr:rowOff>
        </xdr:to>
        <xdr:sp macro="" textlink="">
          <xdr:nvSpPr>
            <xdr:cNvPr id="40972" name="Check Box 12" hidden="1">
              <a:extLst>
                <a:ext uri="{63B3BB69-23CF-44E3-9099-C40C66FF867C}">
                  <a14:compatExt spid="_x0000_s40972"/>
                </a:ext>
                <a:ext uri="{FF2B5EF4-FFF2-40B4-BE49-F238E27FC236}">
                  <a16:creationId xmlns:a16="http://schemas.microsoft.com/office/drawing/2014/main" id="{00000000-0008-0000-0400-00000C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146050</xdr:colOff>
          <xdr:row>36</xdr:row>
          <xdr:rowOff>184150</xdr:rowOff>
        </xdr:from>
        <xdr:to>
          <xdr:col>17</xdr:col>
          <xdr:colOff>127000</xdr:colOff>
          <xdr:row>38</xdr:row>
          <xdr:rowOff>38100</xdr:rowOff>
        </xdr:to>
        <xdr:sp macro="" textlink="">
          <xdr:nvSpPr>
            <xdr:cNvPr id="40973" name="Check Box 13" hidden="1">
              <a:extLst>
                <a:ext uri="{63B3BB69-23CF-44E3-9099-C40C66FF867C}">
                  <a14:compatExt spid="_x0000_s40973"/>
                </a:ext>
                <a:ext uri="{FF2B5EF4-FFF2-40B4-BE49-F238E27FC236}">
                  <a16:creationId xmlns:a16="http://schemas.microsoft.com/office/drawing/2014/main" id="{00000000-0008-0000-0400-00000D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146050</xdr:colOff>
          <xdr:row>37</xdr:row>
          <xdr:rowOff>184150</xdr:rowOff>
        </xdr:from>
        <xdr:to>
          <xdr:col>17</xdr:col>
          <xdr:colOff>127000</xdr:colOff>
          <xdr:row>39</xdr:row>
          <xdr:rowOff>38100</xdr:rowOff>
        </xdr:to>
        <xdr:sp macro="" textlink="">
          <xdr:nvSpPr>
            <xdr:cNvPr id="40974" name="Check Box 14" hidden="1">
              <a:extLst>
                <a:ext uri="{63B3BB69-23CF-44E3-9099-C40C66FF867C}">
                  <a14:compatExt spid="_x0000_s40974"/>
                </a:ext>
                <a:ext uri="{FF2B5EF4-FFF2-40B4-BE49-F238E27FC236}">
                  <a16:creationId xmlns:a16="http://schemas.microsoft.com/office/drawing/2014/main" id="{00000000-0008-0000-0400-00000E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146050</xdr:colOff>
          <xdr:row>38</xdr:row>
          <xdr:rowOff>184150</xdr:rowOff>
        </xdr:from>
        <xdr:to>
          <xdr:col>17</xdr:col>
          <xdr:colOff>127000</xdr:colOff>
          <xdr:row>40</xdr:row>
          <xdr:rowOff>38100</xdr:rowOff>
        </xdr:to>
        <xdr:sp macro="" textlink="">
          <xdr:nvSpPr>
            <xdr:cNvPr id="40975" name="Check Box 15" hidden="1">
              <a:extLst>
                <a:ext uri="{63B3BB69-23CF-44E3-9099-C40C66FF867C}">
                  <a14:compatExt spid="_x0000_s40975"/>
                </a:ext>
                <a:ext uri="{FF2B5EF4-FFF2-40B4-BE49-F238E27FC236}">
                  <a16:creationId xmlns:a16="http://schemas.microsoft.com/office/drawing/2014/main" id="{00000000-0008-0000-0400-00000F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146050</xdr:colOff>
          <xdr:row>39</xdr:row>
          <xdr:rowOff>184150</xdr:rowOff>
        </xdr:from>
        <xdr:to>
          <xdr:col>17</xdr:col>
          <xdr:colOff>127000</xdr:colOff>
          <xdr:row>41</xdr:row>
          <xdr:rowOff>38100</xdr:rowOff>
        </xdr:to>
        <xdr:sp macro="" textlink="">
          <xdr:nvSpPr>
            <xdr:cNvPr id="40976" name="Check Box 16" hidden="1">
              <a:extLst>
                <a:ext uri="{63B3BB69-23CF-44E3-9099-C40C66FF867C}">
                  <a14:compatExt spid="_x0000_s40976"/>
                </a:ext>
                <a:ext uri="{FF2B5EF4-FFF2-40B4-BE49-F238E27FC236}">
                  <a16:creationId xmlns:a16="http://schemas.microsoft.com/office/drawing/2014/main" id="{00000000-0008-0000-0400-000010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146050</xdr:colOff>
          <xdr:row>40</xdr:row>
          <xdr:rowOff>184150</xdr:rowOff>
        </xdr:from>
        <xdr:to>
          <xdr:col>17</xdr:col>
          <xdr:colOff>127000</xdr:colOff>
          <xdr:row>42</xdr:row>
          <xdr:rowOff>38100</xdr:rowOff>
        </xdr:to>
        <xdr:sp macro="" textlink="">
          <xdr:nvSpPr>
            <xdr:cNvPr id="40977" name="Check Box 17" hidden="1">
              <a:extLst>
                <a:ext uri="{63B3BB69-23CF-44E3-9099-C40C66FF867C}">
                  <a14:compatExt spid="_x0000_s40977"/>
                </a:ext>
                <a:ext uri="{FF2B5EF4-FFF2-40B4-BE49-F238E27FC236}">
                  <a16:creationId xmlns:a16="http://schemas.microsoft.com/office/drawing/2014/main" id="{00000000-0008-0000-0400-000011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146050</xdr:colOff>
          <xdr:row>41</xdr:row>
          <xdr:rowOff>184150</xdr:rowOff>
        </xdr:from>
        <xdr:to>
          <xdr:col>17</xdr:col>
          <xdr:colOff>127000</xdr:colOff>
          <xdr:row>43</xdr:row>
          <xdr:rowOff>38100</xdr:rowOff>
        </xdr:to>
        <xdr:sp macro="" textlink="">
          <xdr:nvSpPr>
            <xdr:cNvPr id="40978" name="Check Box 18" hidden="1">
              <a:extLst>
                <a:ext uri="{63B3BB69-23CF-44E3-9099-C40C66FF867C}">
                  <a14:compatExt spid="_x0000_s40978"/>
                </a:ext>
                <a:ext uri="{FF2B5EF4-FFF2-40B4-BE49-F238E27FC236}">
                  <a16:creationId xmlns:a16="http://schemas.microsoft.com/office/drawing/2014/main" id="{00000000-0008-0000-0400-000012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146050</xdr:colOff>
          <xdr:row>42</xdr:row>
          <xdr:rowOff>184150</xdr:rowOff>
        </xdr:from>
        <xdr:to>
          <xdr:col>17</xdr:col>
          <xdr:colOff>127000</xdr:colOff>
          <xdr:row>44</xdr:row>
          <xdr:rowOff>38100</xdr:rowOff>
        </xdr:to>
        <xdr:sp macro="" textlink="">
          <xdr:nvSpPr>
            <xdr:cNvPr id="40979" name="Check Box 19" hidden="1">
              <a:extLst>
                <a:ext uri="{63B3BB69-23CF-44E3-9099-C40C66FF867C}">
                  <a14:compatExt spid="_x0000_s40979"/>
                </a:ext>
                <a:ext uri="{FF2B5EF4-FFF2-40B4-BE49-F238E27FC236}">
                  <a16:creationId xmlns:a16="http://schemas.microsoft.com/office/drawing/2014/main" id="{00000000-0008-0000-0400-000013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146050</xdr:colOff>
          <xdr:row>43</xdr:row>
          <xdr:rowOff>184150</xdr:rowOff>
        </xdr:from>
        <xdr:to>
          <xdr:col>17</xdr:col>
          <xdr:colOff>127000</xdr:colOff>
          <xdr:row>45</xdr:row>
          <xdr:rowOff>38100</xdr:rowOff>
        </xdr:to>
        <xdr:sp macro="" textlink="">
          <xdr:nvSpPr>
            <xdr:cNvPr id="40980" name="Check Box 20" hidden="1">
              <a:extLst>
                <a:ext uri="{63B3BB69-23CF-44E3-9099-C40C66FF867C}">
                  <a14:compatExt spid="_x0000_s40980"/>
                </a:ext>
                <a:ext uri="{FF2B5EF4-FFF2-40B4-BE49-F238E27FC236}">
                  <a16:creationId xmlns:a16="http://schemas.microsoft.com/office/drawing/2014/main" id="{00000000-0008-0000-0400-000014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146050</xdr:colOff>
          <xdr:row>44</xdr:row>
          <xdr:rowOff>184150</xdr:rowOff>
        </xdr:from>
        <xdr:to>
          <xdr:col>17</xdr:col>
          <xdr:colOff>127000</xdr:colOff>
          <xdr:row>46</xdr:row>
          <xdr:rowOff>38100</xdr:rowOff>
        </xdr:to>
        <xdr:sp macro="" textlink="">
          <xdr:nvSpPr>
            <xdr:cNvPr id="40981" name="Check Box 21" hidden="1">
              <a:extLst>
                <a:ext uri="{63B3BB69-23CF-44E3-9099-C40C66FF867C}">
                  <a14:compatExt spid="_x0000_s40981"/>
                </a:ext>
                <a:ext uri="{FF2B5EF4-FFF2-40B4-BE49-F238E27FC236}">
                  <a16:creationId xmlns:a16="http://schemas.microsoft.com/office/drawing/2014/main" id="{00000000-0008-0000-0400-000015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146050</xdr:colOff>
          <xdr:row>45</xdr:row>
          <xdr:rowOff>184150</xdr:rowOff>
        </xdr:from>
        <xdr:to>
          <xdr:col>17</xdr:col>
          <xdr:colOff>127000</xdr:colOff>
          <xdr:row>47</xdr:row>
          <xdr:rowOff>38100</xdr:rowOff>
        </xdr:to>
        <xdr:sp macro="" textlink="">
          <xdr:nvSpPr>
            <xdr:cNvPr id="40982" name="Check Box 22" hidden="1">
              <a:extLst>
                <a:ext uri="{63B3BB69-23CF-44E3-9099-C40C66FF867C}">
                  <a14:compatExt spid="_x0000_s40982"/>
                </a:ext>
                <a:ext uri="{FF2B5EF4-FFF2-40B4-BE49-F238E27FC236}">
                  <a16:creationId xmlns:a16="http://schemas.microsoft.com/office/drawing/2014/main" id="{00000000-0008-0000-0400-000016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146050</xdr:colOff>
          <xdr:row>46</xdr:row>
          <xdr:rowOff>184150</xdr:rowOff>
        </xdr:from>
        <xdr:to>
          <xdr:col>17</xdr:col>
          <xdr:colOff>127000</xdr:colOff>
          <xdr:row>48</xdr:row>
          <xdr:rowOff>38100</xdr:rowOff>
        </xdr:to>
        <xdr:sp macro="" textlink="">
          <xdr:nvSpPr>
            <xdr:cNvPr id="40983" name="Check Box 23" hidden="1">
              <a:extLst>
                <a:ext uri="{63B3BB69-23CF-44E3-9099-C40C66FF867C}">
                  <a14:compatExt spid="_x0000_s40983"/>
                </a:ext>
                <a:ext uri="{FF2B5EF4-FFF2-40B4-BE49-F238E27FC236}">
                  <a16:creationId xmlns:a16="http://schemas.microsoft.com/office/drawing/2014/main" id="{00000000-0008-0000-0400-000017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146050</xdr:colOff>
          <xdr:row>47</xdr:row>
          <xdr:rowOff>184150</xdr:rowOff>
        </xdr:from>
        <xdr:to>
          <xdr:col>17</xdr:col>
          <xdr:colOff>127000</xdr:colOff>
          <xdr:row>49</xdr:row>
          <xdr:rowOff>38100</xdr:rowOff>
        </xdr:to>
        <xdr:sp macro="" textlink="">
          <xdr:nvSpPr>
            <xdr:cNvPr id="40984" name="Check Box 24" hidden="1">
              <a:extLst>
                <a:ext uri="{63B3BB69-23CF-44E3-9099-C40C66FF867C}">
                  <a14:compatExt spid="_x0000_s40984"/>
                </a:ext>
                <a:ext uri="{FF2B5EF4-FFF2-40B4-BE49-F238E27FC236}">
                  <a16:creationId xmlns:a16="http://schemas.microsoft.com/office/drawing/2014/main" id="{00000000-0008-0000-0400-000018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146050</xdr:colOff>
          <xdr:row>48</xdr:row>
          <xdr:rowOff>184150</xdr:rowOff>
        </xdr:from>
        <xdr:to>
          <xdr:col>17</xdr:col>
          <xdr:colOff>127000</xdr:colOff>
          <xdr:row>50</xdr:row>
          <xdr:rowOff>0</xdr:rowOff>
        </xdr:to>
        <xdr:sp macro="" textlink="">
          <xdr:nvSpPr>
            <xdr:cNvPr id="40985" name="Check Box 25" hidden="1">
              <a:extLst>
                <a:ext uri="{63B3BB69-23CF-44E3-9099-C40C66FF867C}">
                  <a14:compatExt spid="_x0000_s40985"/>
                </a:ext>
                <a:ext uri="{FF2B5EF4-FFF2-40B4-BE49-F238E27FC236}">
                  <a16:creationId xmlns:a16="http://schemas.microsoft.com/office/drawing/2014/main" id="{00000000-0008-0000-0400-000019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146050</xdr:colOff>
          <xdr:row>49</xdr:row>
          <xdr:rowOff>184150</xdr:rowOff>
        </xdr:from>
        <xdr:to>
          <xdr:col>17</xdr:col>
          <xdr:colOff>127000</xdr:colOff>
          <xdr:row>51</xdr:row>
          <xdr:rowOff>38100</xdr:rowOff>
        </xdr:to>
        <xdr:sp macro="" textlink="">
          <xdr:nvSpPr>
            <xdr:cNvPr id="40986" name="Check Box 26" hidden="1">
              <a:extLst>
                <a:ext uri="{63B3BB69-23CF-44E3-9099-C40C66FF867C}">
                  <a14:compatExt spid="_x0000_s40986"/>
                </a:ext>
                <a:ext uri="{FF2B5EF4-FFF2-40B4-BE49-F238E27FC236}">
                  <a16:creationId xmlns:a16="http://schemas.microsoft.com/office/drawing/2014/main" id="{00000000-0008-0000-0400-00001A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146050</xdr:colOff>
          <xdr:row>50</xdr:row>
          <xdr:rowOff>184150</xdr:rowOff>
        </xdr:from>
        <xdr:to>
          <xdr:col>17</xdr:col>
          <xdr:colOff>127000</xdr:colOff>
          <xdr:row>52</xdr:row>
          <xdr:rowOff>38100</xdr:rowOff>
        </xdr:to>
        <xdr:sp macro="" textlink="">
          <xdr:nvSpPr>
            <xdr:cNvPr id="40987" name="Check Box 27" hidden="1">
              <a:extLst>
                <a:ext uri="{63B3BB69-23CF-44E3-9099-C40C66FF867C}">
                  <a14:compatExt spid="_x0000_s40987"/>
                </a:ext>
                <a:ext uri="{FF2B5EF4-FFF2-40B4-BE49-F238E27FC236}">
                  <a16:creationId xmlns:a16="http://schemas.microsoft.com/office/drawing/2014/main" id="{00000000-0008-0000-0400-00001B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146050</xdr:colOff>
          <xdr:row>51</xdr:row>
          <xdr:rowOff>184150</xdr:rowOff>
        </xdr:from>
        <xdr:to>
          <xdr:col>17</xdr:col>
          <xdr:colOff>127000</xdr:colOff>
          <xdr:row>53</xdr:row>
          <xdr:rowOff>38100</xdr:rowOff>
        </xdr:to>
        <xdr:sp macro="" textlink="">
          <xdr:nvSpPr>
            <xdr:cNvPr id="40988" name="Check Box 28" hidden="1">
              <a:extLst>
                <a:ext uri="{63B3BB69-23CF-44E3-9099-C40C66FF867C}">
                  <a14:compatExt spid="_x0000_s40988"/>
                </a:ext>
                <a:ext uri="{FF2B5EF4-FFF2-40B4-BE49-F238E27FC236}">
                  <a16:creationId xmlns:a16="http://schemas.microsoft.com/office/drawing/2014/main" id="{00000000-0008-0000-0400-00001C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146050</xdr:colOff>
          <xdr:row>52</xdr:row>
          <xdr:rowOff>184150</xdr:rowOff>
        </xdr:from>
        <xdr:to>
          <xdr:col>17</xdr:col>
          <xdr:colOff>127000</xdr:colOff>
          <xdr:row>54</xdr:row>
          <xdr:rowOff>38100</xdr:rowOff>
        </xdr:to>
        <xdr:sp macro="" textlink="">
          <xdr:nvSpPr>
            <xdr:cNvPr id="40989" name="Check Box 29" hidden="1">
              <a:extLst>
                <a:ext uri="{63B3BB69-23CF-44E3-9099-C40C66FF867C}">
                  <a14:compatExt spid="_x0000_s40989"/>
                </a:ext>
                <a:ext uri="{FF2B5EF4-FFF2-40B4-BE49-F238E27FC236}">
                  <a16:creationId xmlns:a16="http://schemas.microsoft.com/office/drawing/2014/main" id="{00000000-0008-0000-0400-00001D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146050</xdr:colOff>
          <xdr:row>53</xdr:row>
          <xdr:rowOff>184150</xdr:rowOff>
        </xdr:from>
        <xdr:to>
          <xdr:col>17</xdr:col>
          <xdr:colOff>127000</xdr:colOff>
          <xdr:row>55</xdr:row>
          <xdr:rowOff>38100</xdr:rowOff>
        </xdr:to>
        <xdr:sp macro="" textlink="">
          <xdr:nvSpPr>
            <xdr:cNvPr id="40990" name="Check Box 30" hidden="1">
              <a:extLst>
                <a:ext uri="{63B3BB69-23CF-44E3-9099-C40C66FF867C}">
                  <a14:compatExt spid="_x0000_s40990"/>
                </a:ext>
                <a:ext uri="{FF2B5EF4-FFF2-40B4-BE49-F238E27FC236}">
                  <a16:creationId xmlns:a16="http://schemas.microsoft.com/office/drawing/2014/main" id="{00000000-0008-0000-0400-00001E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146050</xdr:colOff>
          <xdr:row>54</xdr:row>
          <xdr:rowOff>184150</xdr:rowOff>
        </xdr:from>
        <xdr:to>
          <xdr:col>17</xdr:col>
          <xdr:colOff>127000</xdr:colOff>
          <xdr:row>56</xdr:row>
          <xdr:rowOff>38100</xdr:rowOff>
        </xdr:to>
        <xdr:sp macro="" textlink="">
          <xdr:nvSpPr>
            <xdr:cNvPr id="40991" name="Check Box 31" hidden="1">
              <a:extLst>
                <a:ext uri="{63B3BB69-23CF-44E3-9099-C40C66FF867C}">
                  <a14:compatExt spid="_x0000_s40991"/>
                </a:ext>
                <a:ext uri="{FF2B5EF4-FFF2-40B4-BE49-F238E27FC236}">
                  <a16:creationId xmlns:a16="http://schemas.microsoft.com/office/drawing/2014/main" id="{00000000-0008-0000-0400-00001F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146050</xdr:colOff>
          <xdr:row>55</xdr:row>
          <xdr:rowOff>184150</xdr:rowOff>
        </xdr:from>
        <xdr:to>
          <xdr:col>17</xdr:col>
          <xdr:colOff>127000</xdr:colOff>
          <xdr:row>57</xdr:row>
          <xdr:rowOff>38100</xdr:rowOff>
        </xdr:to>
        <xdr:sp macro="" textlink="">
          <xdr:nvSpPr>
            <xdr:cNvPr id="40992" name="Check Box 32" hidden="1">
              <a:extLst>
                <a:ext uri="{63B3BB69-23CF-44E3-9099-C40C66FF867C}">
                  <a14:compatExt spid="_x0000_s40992"/>
                </a:ext>
                <a:ext uri="{FF2B5EF4-FFF2-40B4-BE49-F238E27FC236}">
                  <a16:creationId xmlns:a16="http://schemas.microsoft.com/office/drawing/2014/main" id="{00000000-0008-0000-0400-000020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146050</xdr:colOff>
          <xdr:row>56</xdr:row>
          <xdr:rowOff>184150</xdr:rowOff>
        </xdr:from>
        <xdr:to>
          <xdr:col>17</xdr:col>
          <xdr:colOff>127000</xdr:colOff>
          <xdr:row>58</xdr:row>
          <xdr:rowOff>38100</xdr:rowOff>
        </xdr:to>
        <xdr:sp macro="" textlink="">
          <xdr:nvSpPr>
            <xdr:cNvPr id="40993" name="Check Box 33" hidden="1">
              <a:extLst>
                <a:ext uri="{63B3BB69-23CF-44E3-9099-C40C66FF867C}">
                  <a14:compatExt spid="_x0000_s40993"/>
                </a:ext>
                <a:ext uri="{FF2B5EF4-FFF2-40B4-BE49-F238E27FC236}">
                  <a16:creationId xmlns:a16="http://schemas.microsoft.com/office/drawing/2014/main" id="{00000000-0008-0000-0400-000021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146050</xdr:colOff>
          <xdr:row>57</xdr:row>
          <xdr:rowOff>184150</xdr:rowOff>
        </xdr:from>
        <xdr:to>
          <xdr:col>17</xdr:col>
          <xdr:colOff>127000</xdr:colOff>
          <xdr:row>59</xdr:row>
          <xdr:rowOff>38100</xdr:rowOff>
        </xdr:to>
        <xdr:sp macro="" textlink="">
          <xdr:nvSpPr>
            <xdr:cNvPr id="40994" name="Check Box 34" hidden="1">
              <a:extLst>
                <a:ext uri="{63B3BB69-23CF-44E3-9099-C40C66FF867C}">
                  <a14:compatExt spid="_x0000_s40994"/>
                </a:ext>
                <a:ext uri="{FF2B5EF4-FFF2-40B4-BE49-F238E27FC236}">
                  <a16:creationId xmlns:a16="http://schemas.microsoft.com/office/drawing/2014/main" id="{00000000-0008-0000-0400-000022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146050</xdr:colOff>
          <xdr:row>58</xdr:row>
          <xdr:rowOff>184150</xdr:rowOff>
        </xdr:from>
        <xdr:to>
          <xdr:col>17</xdr:col>
          <xdr:colOff>127000</xdr:colOff>
          <xdr:row>60</xdr:row>
          <xdr:rowOff>38100</xdr:rowOff>
        </xdr:to>
        <xdr:sp macro="" textlink="">
          <xdr:nvSpPr>
            <xdr:cNvPr id="40995" name="Check Box 35" hidden="1">
              <a:extLst>
                <a:ext uri="{63B3BB69-23CF-44E3-9099-C40C66FF867C}">
                  <a14:compatExt spid="_x0000_s40995"/>
                </a:ext>
                <a:ext uri="{FF2B5EF4-FFF2-40B4-BE49-F238E27FC236}">
                  <a16:creationId xmlns:a16="http://schemas.microsoft.com/office/drawing/2014/main" id="{00000000-0008-0000-0400-000023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146050</xdr:colOff>
          <xdr:row>59</xdr:row>
          <xdr:rowOff>184150</xdr:rowOff>
        </xdr:from>
        <xdr:to>
          <xdr:col>17</xdr:col>
          <xdr:colOff>127000</xdr:colOff>
          <xdr:row>61</xdr:row>
          <xdr:rowOff>38100</xdr:rowOff>
        </xdr:to>
        <xdr:sp macro="" textlink="">
          <xdr:nvSpPr>
            <xdr:cNvPr id="40996" name="Check Box 36" hidden="1">
              <a:extLst>
                <a:ext uri="{63B3BB69-23CF-44E3-9099-C40C66FF867C}">
                  <a14:compatExt spid="_x0000_s40996"/>
                </a:ext>
                <a:ext uri="{FF2B5EF4-FFF2-40B4-BE49-F238E27FC236}">
                  <a16:creationId xmlns:a16="http://schemas.microsoft.com/office/drawing/2014/main" id="{00000000-0008-0000-0400-000024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146050</xdr:colOff>
          <xdr:row>60</xdr:row>
          <xdr:rowOff>184150</xdr:rowOff>
        </xdr:from>
        <xdr:to>
          <xdr:col>17</xdr:col>
          <xdr:colOff>127000</xdr:colOff>
          <xdr:row>62</xdr:row>
          <xdr:rowOff>38100</xdr:rowOff>
        </xdr:to>
        <xdr:sp macro="" textlink="">
          <xdr:nvSpPr>
            <xdr:cNvPr id="40997" name="Check Box 37" hidden="1">
              <a:extLst>
                <a:ext uri="{63B3BB69-23CF-44E3-9099-C40C66FF867C}">
                  <a14:compatExt spid="_x0000_s40997"/>
                </a:ext>
                <a:ext uri="{FF2B5EF4-FFF2-40B4-BE49-F238E27FC236}">
                  <a16:creationId xmlns:a16="http://schemas.microsoft.com/office/drawing/2014/main" id="{00000000-0008-0000-0400-000025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146050</xdr:colOff>
          <xdr:row>61</xdr:row>
          <xdr:rowOff>184150</xdr:rowOff>
        </xdr:from>
        <xdr:to>
          <xdr:col>17</xdr:col>
          <xdr:colOff>127000</xdr:colOff>
          <xdr:row>63</xdr:row>
          <xdr:rowOff>0</xdr:rowOff>
        </xdr:to>
        <xdr:sp macro="" textlink="">
          <xdr:nvSpPr>
            <xdr:cNvPr id="40998" name="Check Box 38" hidden="1">
              <a:extLst>
                <a:ext uri="{63B3BB69-23CF-44E3-9099-C40C66FF867C}">
                  <a14:compatExt spid="_x0000_s40998"/>
                </a:ext>
                <a:ext uri="{FF2B5EF4-FFF2-40B4-BE49-F238E27FC236}">
                  <a16:creationId xmlns:a16="http://schemas.microsoft.com/office/drawing/2014/main" id="{00000000-0008-0000-0400-000026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203200</xdr:colOff>
          <xdr:row>10</xdr:row>
          <xdr:rowOff>107950</xdr:rowOff>
        </xdr:from>
        <xdr:to>
          <xdr:col>8</xdr:col>
          <xdr:colOff>127000</xdr:colOff>
          <xdr:row>11</xdr:row>
          <xdr:rowOff>88900</xdr:rowOff>
        </xdr:to>
        <xdr:sp macro="" textlink="">
          <xdr:nvSpPr>
            <xdr:cNvPr id="40999" name="Check Box 39" hidden="1">
              <a:extLst>
                <a:ext uri="{63B3BB69-23CF-44E3-9099-C40C66FF867C}">
                  <a14:compatExt spid="_x0000_s40999"/>
                </a:ext>
                <a:ext uri="{FF2B5EF4-FFF2-40B4-BE49-F238E27FC236}">
                  <a16:creationId xmlns:a16="http://schemas.microsoft.com/office/drawing/2014/main" id="{00000000-0008-0000-0400-000027A00000}"/>
                </a:ext>
              </a:extLst>
            </xdr:cNvPr>
            <xdr:cNvSpPr/>
          </xdr:nvSpPr>
          <xdr:spPr bwMode="auto">
            <a:xfrm>
              <a:off x="0" y="0"/>
              <a:ext cx="0" cy="0"/>
            </a:xfrm>
            <a:prstGeom prst="rect">
              <a:avLst/>
            </a:prstGeom>
            <a:noFill/>
            <a:ln>
              <a:noFill/>
            </a:ln>
            <a:extLst>
              <a:ext uri="{909E8E84-426E-40DD-AFC4-6F175D3DCCD1}">
                <a14:hiddenFill>
                  <a:solidFill>
                    <a:srgbClr val="969696" mc:Ignorable="a14" a14:legacySpreadsheetColorIndex="5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146050</xdr:colOff>
          <xdr:row>15</xdr:row>
          <xdr:rowOff>184150</xdr:rowOff>
        </xdr:from>
        <xdr:to>
          <xdr:col>17</xdr:col>
          <xdr:colOff>127000</xdr:colOff>
          <xdr:row>17</xdr:row>
          <xdr:rowOff>38100</xdr:rowOff>
        </xdr:to>
        <xdr:sp macro="" textlink="">
          <xdr:nvSpPr>
            <xdr:cNvPr id="41000" name="Check Box 40" hidden="1">
              <a:extLst>
                <a:ext uri="{63B3BB69-23CF-44E3-9099-C40C66FF867C}">
                  <a14:compatExt spid="_x0000_s41000"/>
                </a:ext>
                <a:ext uri="{FF2B5EF4-FFF2-40B4-BE49-F238E27FC236}">
                  <a16:creationId xmlns:a16="http://schemas.microsoft.com/office/drawing/2014/main" id="{00000000-0008-0000-0400-000028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146050</xdr:colOff>
          <xdr:row>16</xdr:row>
          <xdr:rowOff>184150</xdr:rowOff>
        </xdr:from>
        <xdr:to>
          <xdr:col>17</xdr:col>
          <xdr:colOff>127000</xdr:colOff>
          <xdr:row>18</xdr:row>
          <xdr:rowOff>38100</xdr:rowOff>
        </xdr:to>
        <xdr:sp macro="" textlink="">
          <xdr:nvSpPr>
            <xdr:cNvPr id="41001" name="Check Box 41" hidden="1">
              <a:extLst>
                <a:ext uri="{63B3BB69-23CF-44E3-9099-C40C66FF867C}">
                  <a14:compatExt spid="_x0000_s41001"/>
                </a:ext>
                <a:ext uri="{FF2B5EF4-FFF2-40B4-BE49-F238E27FC236}">
                  <a16:creationId xmlns:a16="http://schemas.microsoft.com/office/drawing/2014/main" id="{00000000-0008-0000-0400-000029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146050</xdr:colOff>
          <xdr:row>17</xdr:row>
          <xdr:rowOff>184150</xdr:rowOff>
        </xdr:from>
        <xdr:to>
          <xdr:col>17</xdr:col>
          <xdr:colOff>127000</xdr:colOff>
          <xdr:row>19</xdr:row>
          <xdr:rowOff>38100</xdr:rowOff>
        </xdr:to>
        <xdr:sp macro="" textlink="">
          <xdr:nvSpPr>
            <xdr:cNvPr id="41002" name="Check Box 42" hidden="1">
              <a:extLst>
                <a:ext uri="{63B3BB69-23CF-44E3-9099-C40C66FF867C}">
                  <a14:compatExt spid="_x0000_s41002"/>
                </a:ext>
                <a:ext uri="{FF2B5EF4-FFF2-40B4-BE49-F238E27FC236}">
                  <a16:creationId xmlns:a16="http://schemas.microsoft.com/office/drawing/2014/main" id="{00000000-0008-0000-0400-00002A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146050</xdr:colOff>
          <xdr:row>18</xdr:row>
          <xdr:rowOff>184150</xdr:rowOff>
        </xdr:from>
        <xdr:to>
          <xdr:col>17</xdr:col>
          <xdr:colOff>127000</xdr:colOff>
          <xdr:row>20</xdr:row>
          <xdr:rowOff>38100</xdr:rowOff>
        </xdr:to>
        <xdr:sp macro="" textlink="">
          <xdr:nvSpPr>
            <xdr:cNvPr id="41003" name="Check Box 43" hidden="1">
              <a:extLst>
                <a:ext uri="{63B3BB69-23CF-44E3-9099-C40C66FF867C}">
                  <a14:compatExt spid="_x0000_s41003"/>
                </a:ext>
                <a:ext uri="{FF2B5EF4-FFF2-40B4-BE49-F238E27FC236}">
                  <a16:creationId xmlns:a16="http://schemas.microsoft.com/office/drawing/2014/main" id="{00000000-0008-0000-0400-00002B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146050</xdr:colOff>
          <xdr:row>19</xdr:row>
          <xdr:rowOff>184150</xdr:rowOff>
        </xdr:from>
        <xdr:to>
          <xdr:col>17</xdr:col>
          <xdr:colOff>127000</xdr:colOff>
          <xdr:row>21</xdr:row>
          <xdr:rowOff>38100</xdr:rowOff>
        </xdr:to>
        <xdr:sp macro="" textlink="">
          <xdr:nvSpPr>
            <xdr:cNvPr id="41004" name="Check Box 44" hidden="1">
              <a:extLst>
                <a:ext uri="{63B3BB69-23CF-44E3-9099-C40C66FF867C}">
                  <a14:compatExt spid="_x0000_s41004"/>
                </a:ext>
                <a:ext uri="{FF2B5EF4-FFF2-40B4-BE49-F238E27FC236}">
                  <a16:creationId xmlns:a16="http://schemas.microsoft.com/office/drawing/2014/main" id="{00000000-0008-0000-0400-00002C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146050</xdr:colOff>
          <xdr:row>20</xdr:row>
          <xdr:rowOff>184150</xdr:rowOff>
        </xdr:from>
        <xdr:to>
          <xdr:col>17</xdr:col>
          <xdr:colOff>127000</xdr:colOff>
          <xdr:row>22</xdr:row>
          <xdr:rowOff>38100</xdr:rowOff>
        </xdr:to>
        <xdr:sp macro="" textlink="">
          <xdr:nvSpPr>
            <xdr:cNvPr id="41005" name="Check Box 45" hidden="1">
              <a:extLst>
                <a:ext uri="{63B3BB69-23CF-44E3-9099-C40C66FF867C}">
                  <a14:compatExt spid="_x0000_s41005"/>
                </a:ext>
                <a:ext uri="{FF2B5EF4-FFF2-40B4-BE49-F238E27FC236}">
                  <a16:creationId xmlns:a16="http://schemas.microsoft.com/office/drawing/2014/main" id="{00000000-0008-0000-0400-00002D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146050</xdr:colOff>
          <xdr:row>22</xdr:row>
          <xdr:rowOff>184150</xdr:rowOff>
        </xdr:from>
        <xdr:to>
          <xdr:col>17</xdr:col>
          <xdr:colOff>127000</xdr:colOff>
          <xdr:row>24</xdr:row>
          <xdr:rowOff>38100</xdr:rowOff>
        </xdr:to>
        <xdr:sp macro="" textlink="">
          <xdr:nvSpPr>
            <xdr:cNvPr id="41006" name="Check Box 46" hidden="1">
              <a:extLst>
                <a:ext uri="{63B3BB69-23CF-44E3-9099-C40C66FF867C}">
                  <a14:compatExt spid="_x0000_s41006"/>
                </a:ext>
                <a:ext uri="{FF2B5EF4-FFF2-40B4-BE49-F238E27FC236}">
                  <a16:creationId xmlns:a16="http://schemas.microsoft.com/office/drawing/2014/main" id="{00000000-0008-0000-0400-00002E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146050</xdr:colOff>
          <xdr:row>21</xdr:row>
          <xdr:rowOff>184150</xdr:rowOff>
        </xdr:from>
        <xdr:to>
          <xdr:col>17</xdr:col>
          <xdr:colOff>127000</xdr:colOff>
          <xdr:row>23</xdr:row>
          <xdr:rowOff>38100</xdr:rowOff>
        </xdr:to>
        <xdr:sp macro="" textlink="">
          <xdr:nvSpPr>
            <xdr:cNvPr id="41007" name="Check Box 47" hidden="1">
              <a:extLst>
                <a:ext uri="{63B3BB69-23CF-44E3-9099-C40C66FF867C}">
                  <a14:compatExt spid="_x0000_s41007"/>
                </a:ext>
                <a:ext uri="{FF2B5EF4-FFF2-40B4-BE49-F238E27FC236}">
                  <a16:creationId xmlns:a16="http://schemas.microsoft.com/office/drawing/2014/main" id="{00000000-0008-0000-0400-00002F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146050</xdr:colOff>
          <xdr:row>23</xdr:row>
          <xdr:rowOff>184150</xdr:rowOff>
        </xdr:from>
        <xdr:to>
          <xdr:col>17</xdr:col>
          <xdr:colOff>127000</xdr:colOff>
          <xdr:row>25</xdr:row>
          <xdr:rowOff>38100</xdr:rowOff>
        </xdr:to>
        <xdr:sp macro="" textlink="">
          <xdr:nvSpPr>
            <xdr:cNvPr id="41008" name="Check Box 48" hidden="1">
              <a:extLst>
                <a:ext uri="{63B3BB69-23CF-44E3-9099-C40C66FF867C}">
                  <a14:compatExt spid="_x0000_s41008"/>
                </a:ext>
                <a:ext uri="{FF2B5EF4-FFF2-40B4-BE49-F238E27FC236}">
                  <a16:creationId xmlns:a16="http://schemas.microsoft.com/office/drawing/2014/main" id="{00000000-0008-0000-0400-000030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146050</xdr:colOff>
          <xdr:row>24</xdr:row>
          <xdr:rowOff>184150</xdr:rowOff>
        </xdr:from>
        <xdr:to>
          <xdr:col>17</xdr:col>
          <xdr:colOff>127000</xdr:colOff>
          <xdr:row>26</xdr:row>
          <xdr:rowOff>38100</xdr:rowOff>
        </xdr:to>
        <xdr:sp macro="" textlink="">
          <xdr:nvSpPr>
            <xdr:cNvPr id="41009" name="Check Box 49" hidden="1">
              <a:extLst>
                <a:ext uri="{63B3BB69-23CF-44E3-9099-C40C66FF867C}">
                  <a14:compatExt spid="_x0000_s41009"/>
                </a:ext>
                <a:ext uri="{FF2B5EF4-FFF2-40B4-BE49-F238E27FC236}">
                  <a16:creationId xmlns:a16="http://schemas.microsoft.com/office/drawing/2014/main" id="{00000000-0008-0000-0400-000031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146050</xdr:colOff>
          <xdr:row>25</xdr:row>
          <xdr:rowOff>184150</xdr:rowOff>
        </xdr:from>
        <xdr:to>
          <xdr:col>17</xdr:col>
          <xdr:colOff>127000</xdr:colOff>
          <xdr:row>27</xdr:row>
          <xdr:rowOff>38100</xdr:rowOff>
        </xdr:to>
        <xdr:sp macro="" textlink="">
          <xdr:nvSpPr>
            <xdr:cNvPr id="41010" name="Check Box 50" hidden="1">
              <a:extLst>
                <a:ext uri="{63B3BB69-23CF-44E3-9099-C40C66FF867C}">
                  <a14:compatExt spid="_x0000_s41010"/>
                </a:ext>
                <a:ext uri="{FF2B5EF4-FFF2-40B4-BE49-F238E27FC236}">
                  <a16:creationId xmlns:a16="http://schemas.microsoft.com/office/drawing/2014/main" id="{00000000-0008-0000-0400-000032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146050</xdr:colOff>
          <xdr:row>30</xdr:row>
          <xdr:rowOff>184150</xdr:rowOff>
        </xdr:from>
        <xdr:to>
          <xdr:col>17</xdr:col>
          <xdr:colOff>127000</xdr:colOff>
          <xdr:row>32</xdr:row>
          <xdr:rowOff>0</xdr:rowOff>
        </xdr:to>
        <xdr:sp macro="" textlink="">
          <xdr:nvSpPr>
            <xdr:cNvPr id="41011" name="Check Box 51" hidden="1">
              <a:extLst>
                <a:ext uri="{63B3BB69-23CF-44E3-9099-C40C66FF867C}">
                  <a14:compatExt spid="_x0000_s41011"/>
                </a:ext>
                <a:ext uri="{FF2B5EF4-FFF2-40B4-BE49-F238E27FC236}">
                  <a16:creationId xmlns:a16="http://schemas.microsoft.com/office/drawing/2014/main" id="{00000000-0008-0000-0400-000033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146050</xdr:colOff>
          <xdr:row>30</xdr:row>
          <xdr:rowOff>184150</xdr:rowOff>
        </xdr:from>
        <xdr:to>
          <xdr:col>17</xdr:col>
          <xdr:colOff>127000</xdr:colOff>
          <xdr:row>32</xdr:row>
          <xdr:rowOff>0</xdr:rowOff>
        </xdr:to>
        <xdr:sp macro="" textlink="">
          <xdr:nvSpPr>
            <xdr:cNvPr id="41012" name="Check Box 52" hidden="1">
              <a:extLst>
                <a:ext uri="{63B3BB69-23CF-44E3-9099-C40C66FF867C}">
                  <a14:compatExt spid="_x0000_s41012"/>
                </a:ext>
                <a:ext uri="{FF2B5EF4-FFF2-40B4-BE49-F238E27FC236}">
                  <a16:creationId xmlns:a16="http://schemas.microsoft.com/office/drawing/2014/main" id="{00000000-0008-0000-0400-000034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146050</xdr:colOff>
          <xdr:row>38</xdr:row>
          <xdr:rowOff>184150</xdr:rowOff>
        </xdr:from>
        <xdr:to>
          <xdr:col>17</xdr:col>
          <xdr:colOff>127000</xdr:colOff>
          <xdr:row>40</xdr:row>
          <xdr:rowOff>38100</xdr:rowOff>
        </xdr:to>
        <xdr:sp macro="" textlink="">
          <xdr:nvSpPr>
            <xdr:cNvPr id="41013" name="Check Box 53" hidden="1">
              <a:extLst>
                <a:ext uri="{63B3BB69-23CF-44E3-9099-C40C66FF867C}">
                  <a14:compatExt spid="_x0000_s41013"/>
                </a:ext>
                <a:ext uri="{FF2B5EF4-FFF2-40B4-BE49-F238E27FC236}">
                  <a16:creationId xmlns:a16="http://schemas.microsoft.com/office/drawing/2014/main" id="{00000000-0008-0000-0400-000035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16</xdr:col>
          <xdr:colOff>146050</xdr:colOff>
          <xdr:row>13</xdr:row>
          <xdr:rowOff>114300</xdr:rowOff>
        </xdr:from>
        <xdr:to>
          <xdr:col>17</xdr:col>
          <xdr:colOff>127000</xdr:colOff>
          <xdr:row>15</xdr:row>
          <xdr:rowOff>0</xdr:rowOff>
        </xdr:to>
        <xdr:sp macro="" textlink="">
          <xdr:nvSpPr>
            <xdr:cNvPr id="41985" name="Check Box 1" hidden="1">
              <a:extLst>
                <a:ext uri="{63B3BB69-23CF-44E3-9099-C40C66FF867C}">
                  <a14:compatExt spid="_x0000_s41985"/>
                </a:ext>
                <a:ext uri="{FF2B5EF4-FFF2-40B4-BE49-F238E27FC236}">
                  <a16:creationId xmlns:a16="http://schemas.microsoft.com/office/drawing/2014/main" id="{00000000-0008-0000-0500-000001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146050</xdr:colOff>
          <xdr:row>14</xdr:row>
          <xdr:rowOff>184150</xdr:rowOff>
        </xdr:from>
        <xdr:to>
          <xdr:col>17</xdr:col>
          <xdr:colOff>127000</xdr:colOff>
          <xdr:row>16</xdr:row>
          <xdr:rowOff>38100</xdr:rowOff>
        </xdr:to>
        <xdr:sp macro="" textlink="">
          <xdr:nvSpPr>
            <xdr:cNvPr id="41986" name="Check Box 2" hidden="1">
              <a:extLst>
                <a:ext uri="{63B3BB69-23CF-44E3-9099-C40C66FF867C}">
                  <a14:compatExt spid="_x0000_s41986"/>
                </a:ext>
                <a:ext uri="{FF2B5EF4-FFF2-40B4-BE49-F238E27FC236}">
                  <a16:creationId xmlns:a16="http://schemas.microsoft.com/office/drawing/2014/main" id="{00000000-0008-0000-0500-000002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146050</xdr:colOff>
          <xdr:row>26</xdr:row>
          <xdr:rowOff>184150</xdr:rowOff>
        </xdr:from>
        <xdr:to>
          <xdr:col>17</xdr:col>
          <xdr:colOff>127000</xdr:colOff>
          <xdr:row>28</xdr:row>
          <xdr:rowOff>12700</xdr:rowOff>
        </xdr:to>
        <xdr:sp macro="" textlink="">
          <xdr:nvSpPr>
            <xdr:cNvPr id="41987" name="Check Box 3" hidden="1">
              <a:extLst>
                <a:ext uri="{63B3BB69-23CF-44E3-9099-C40C66FF867C}">
                  <a14:compatExt spid="_x0000_s41987"/>
                </a:ext>
                <a:ext uri="{FF2B5EF4-FFF2-40B4-BE49-F238E27FC236}">
                  <a16:creationId xmlns:a16="http://schemas.microsoft.com/office/drawing/2014/main" id="{00000000-0008-0000-0500-000003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146050</xdr:colOff>
          <xdr:row>27</xdr:row>
          <xdr:rowOff>184150</xdr:rowOff>
        </xdr:from>
        <xdr:to>
          <xdr:col>17</xdr:col>
          <xdr:colOff>127000</xdr:colOff>
          <xdr:row>29</xdr:row>
          <xdr:rowOff>38100</xdr:rowOff>
        </xdr:to>
        <xdr:sp macro="" textlink="">
          <xdr:nvSpPr>
            <xdr:cNvPr id="41988" name="Check Box 4" hidden="1">
              <a:extLst>
                <a:ext uri="{63B3BB69-23CF-44E3-9099-C40C66FF867C}">
                  <a14:compatExt spid="_x0000_s41988"/>
                </a:ext>
                <a:ext uri="{FF2B5EF4-FFF2-40B4-BE49-F238E27FC236}">
                  <a16:creationId xmlns:a16="http://schemas.microsoft.com/office/drawing/2014/main" id="{00000000-0008-0000-0500-000004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146050</xdr:colOff>
          <xdr:row>28</xdr:row>
          <xdr:rowOff>184150</xdr:rowOff>
        </xdr:from>
        <xdr:to>
          <xdr:col>17</xdr:col>
          <xdr:colOff>127000</xdr:colOff>
          <xdr:row>30</xdr:row>
          <xdr:rowOff>38100</xdr:rowOff>
        </xdr:to>
        <xdr:sp macro="" textlink="">
          <xdr:nvSpPr>
            <xdr:cNvPr id="41989" name="Check Box 5" hidden="1">
              <a:extLst>
                <a:ext uri="{63B3BB69-23CF-44E3-9099-C40C66FF867C}">
                  <a14:compatExt spid="_x0000_s41989"/>
                </a:ext>
                <a:ext uri="{FF2B5EF4-FFF2-40B4-BE49-F238E27FC236}">
                  <a16:creationId xmlns:a16="http://schemas.microsoft.com/office/drawing/2014/main" id="{00000000-0008-0000-0500-000005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146050</xdr:colOff>
          <xdr:row>29</xdr:row>
          <xdr:rowOff>184150</xdr:rowOff>
        </xdr:from>
        <xdr:to>
          <xdr:col>17</xdr:col>
          <xdr:colOff>127000</xdr:colOff>
          <xdr:row>31</xdr:row>
          <xdr:rowOff>0</xdr:rowOff>
        </xdr:to>
        <xdr:sp macro="" textlink="">
          <xdr:nvSpPr>
            <xdr:cNvPr id="41990" name="Check Box 6" hidden="1">
              <a:extLst>
                <a:ext uri="{63B3BB69-23CF-44E3-9099-C40C66FF867C}">
                  <a14:compatExt spid="_x0000_s41990"/>
                </a:ext>
                <a:ext uri="{FF2B5EF4-FFF2-40B4-BE49-F238E27FC236}">
                  <a16:creationId xmlns:a16="http://schemas.microsoft.com/office/drawing/2014/main" id="{00000000-0008-0000-0500-000006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146050</xdr:colOff>
          <xdr:row>30</xdr:row>
          <xdr:rowOff>184150</xdr:rowOff>
        </xdr:from>
        <xdr:to>
          <xdr:col>17</xdr:col>
          <xdr:colOff>127000</xdr:colOff>
          <xdr:row>32</xdr:row>
          <xdr:rowOff>12700</xdr:rowOff>
        </xdr:to>
        <xdr:sp macro="" textlink="">
          <xdr:nvSpPr>
            <xdr:cNvPr id="41991" name="Check Box 7" hidden="1">
              <a:extLst>
                <a:ext uri="{63B3BB69-23CF-44E3-9099-C40C66FF867C}">
                  <a14:compatExt spid="_x0000_s41991"/>
                </a:ext>
                <a:ext uri="{FF2B5EF4-FFF2-40B4-BE49-F238E27FC236}">
                  <a16:creationId xmlns:a16="http://schemas.microsoft.com/office/drawing/2014/main" id="{00000000-0008-0000-0500-000007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146050</xdr:colOff>
          <xdr:row>31</xdr:row>
          <xdr:rowOff>184150</xdr:rowOff>
        </xdr:from>
        <xdr:to>
          <xdr:col>17</xdr:col>
          <xdr:colOff>127000</xdr:colOff>
          <xdr:row>33</xdr:row>
          <xdr:rowOff>38100</xdr:rowOff>
        </xdr:to>
        <xdr:sp macro="" textlink="">
          <xdr:nvSpPr>
            <xdr:cNvPr id="41992" name="Check Box 8" hidden="1">
              <a:extLst>
                <a:ext uri="{63B3BB69-23CF-44E3-9099-C40C66FF867C}">
                  <a14:compatExt spid="_x0000_s41992"/>
                </a:ext>
                <a:ext uri="{FF2B5EF4-FFF2-40B4-BE49-F238E27FC236}">
                  <a16:creationId xmlns:a16="http://schemas.microsoft.com/office/drawing/2014/main" id="{00000000-0008-0000-0500-000008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146050</xdr:colOff>
          <xdr:row>32</xdr:row>
          <xdr:rowOff>184150</xdr:rowOff>
        </xdr:from>
        <xdr:to>
          <xdr:col>17</xdr:col>
          <xdr:colOff>127000</xdr:colOff>
          <xdr:row>34</xdr:row>
          <xdr:rowOff>38100</xdr:rowOff>
        </xdr:to>
        <xdr:sp macro="" textlink="">
          <xdr:nvSpPr>
            <xdr:cNvPr id="41993" name="Check Box 9" hidden="1">
              <a:extLst>
                <a:ext uri="{63B3BB69-23CF-44E3-9099-C40C66FF867C}">
                  <a14:compatExt spid="_x0000_s41993"/>
                </a:ext>
                <a:ext uri="{FF2B5EF4-FFF2-40B4-BE49-F238E27FC236}">
                  <a16:creationId xmlns:a16="http://schemas.microsoft.com/office/drawing/2014/main" id="{00000000-0008-0000-0500-000009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146050</xdr:colOff>
          <xdr:row>33</xdr:row>
          <xdr:rowOff>184150</xdr:rowOff>
        </xdr:from>
        <xdr:to>
          <xdr:col>17</xdr:col>
          <xdr:colOff>127000</xdr:colOff>
          <xdr:row>35</xdr:row>
          <xdr:rowOff>38100</xdr:rowOff>
        </xdr:to>
        <xdr:sp macro="" textlink="">
          <xdr:nvSpPr>
            <xdr:cNvPr id="41994" name="Check Box 10" hidden="1">
              <a:extLst>
                <a:ext uri="{63B3BB69-23CF-44E3-9099-C40C66FF867C}">
                  <a14:compatExt spid="_x0000_s41994"/>
                </a:ext>
                <a:ext uri="{FF2B5EF4-FFF2-40B4-BE49-F238E27FC236}">
                  <a16:creationId xmlns:a16="http://schemas.microsoft.com/office/drawing/2014/main" id="{00000000-0008-0000-0500-00000A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146050</xdr:colOff>
          <xdr:row>34</xdr:row>
          <xdr:rowOff>184150</xdr:rowOff>
        </xdr:from>
        <xdr:to>
          <xdr:col>17</xdr:col>
          <xdr:colOff>127000</xdr:colOff>
          <xdr:row>36</xdr:row>
          <xdr:rowOff>38100</xdr:rowOff>
        </xdr:to>
        <xdr:sp macro="" textlink="">
          <xdr:nvSpPr>
            <xdr:cNvPr id="41995" name="Check Box 11" hidden="1">
              <a:extLst>
                <a:ext uri="{63B3BB69-23CF-44E3-9099-C40C66FF867C}">
                  <a14:compatExt spid="_x0000_s41995"/>
                </a:ext>
                <a:ext uri="{FF2B5EF4-FFF2-40B4-BE49-F238E27FC236}">
                  <a16:creationId xmlns:a16="http://schemas.microsoft.com/office/drawing/2014/main" id="{00000000-0008-0000-0500-00000B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146050</xdr:colOff>
          <xdr:row>35</xdr:row>
          <xdr:rowOff>184150</xdr:rowOff>
        </xdr:from>
        <xdr:to>
          <xdr:col>17</xdr:col>
          <xdr:colOff>127000</xdr:colOff>
          <xdr:row>37</xdr:row>
          <xdr:rowOff>38100</xdr:rowOff>
        </xdr:to>
        <xdr:sp macro="" textlink="">
          <xdr:nvSpPr>
            <xdr:cNvPr id="41996" name="Check Box 12" hidden="1">
              <a:extLst>
                <a:ext uri="{63B3BB69-23CF-44E3-9099-C40C66FF867C}">
                  <a14:compatExt spid="_x0000_s41996"/>
                </a:ext>
                <a:ext uri="{FF2B5EF4-FFF2-40B4-BE49-F238E27FC236}">
                  <a16:creationId xmlns:a16="http://schemas.microsoft.com/office/drawing/2014/main" id="{00000000-0008-0000-0500-00000C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146050</xdr:colOff>
          <xdr:row>36</xdr:row>
          <xdr:rowOff>184150</xdr:rowOff>
        </xdr:from>
        <xdr:to>
          <xdr:col>17</xdr:col>
          <xdr:colOff>127000</xdr:colOff>
          <xdr:row>38</xdr:row>
          <xdr:rowOff>38100</xdr:rowOff>
        </xdr:to>
        <xdr:sp macro="" textlink="">
          <xdr:nvSpPr>
            <xdr:cNvPr id="41997" name="Check Box 13" hidden="1">
              <a:extLst>
                <a:ext uri="{63B3BB69-23CF-44E3-9099-C40C66FF867C}">
                  <a14:compatExt spid="_x0000_s41997"/>
                </a:ext>
                <a:ext uri="{FF2B5EF4-FFF2-40B4-BE49-F238E27FC236}">
                  <a16:creationId xmlns:a16="http://schemas.microsoft.com/office/drawing/2014/main" id="{00000000-0008-0000-0500-00000D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146050</xdr:colOff>
          <xdr:row>37</xdr:row>
          <xdr:rowOff>184150</xdr:rowOff>
        </xdr:from>
        <xdr:to>
          <xdr:col>17</xdr:col>
          <xdr:colOff>127000</xdr:colOff>
          <xdr:row>39</xdr:row>
          <xdr:rowOff>38100</xdr:rowOff>
        </xdr:to>
        <xdr:sp macro="" textlink="">
          <xdr:nvSpPr>
            <xdr:cNvPr id="41998" name="Check Box 14" hidden="1">
              <a:extLst>
                <a:ext uri="{63B3BB69-23CF-44E3-9099-C40C66FF867C}">
                  <a14:compatExt spid="_x0000_s41998"/>
                </a:ext>
                <a:ext uri="{FF2B5EF4-FFF2-40B4-BE49-F238E27FC236}">
                  <a16:creationId xmlns:a16="http://schemas.microsoft.com/office/drawing/2014/main" id="{00000000-0008-0000-0500-00000E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146050</xdr:colOff>
          <xdr:row>38</xdr:row>
          <xdr:rowOff>184150</xdr:rowOff>
        </xdr:from>
        <xdr:to>
          <xdr:col>17</xdr:col>
          <xdr:colOff>127000</xdr:colOff>
          <xdr:row>40</xdr:row>
          <xdr:rowOff>38100</xdr:rowOff>
        </xdr:to>
        <xdr:sp macro="" textlink="">
          <xdr:nvSpPr>
            <xdr:cNvPr id="41999" name="Check Box 15" hidden="1">
              <a:extLst>
                <a:ext uri="{63B3BB69-23CF-44E3-9099-C40C66FF867C}">
                  <a14:compatExt spid="_x0000_s41999"/>
                </a:ext>
                <a:ext uri="{FF2B5EF4-FFF2-40B4-BE49-F238E27FC236}">
                  <a16:creationId xmlns:a16="http://schemas.microsoft.com/office/drawing/2014/main" id="{00000000-0008-0000-0500-00000F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146050</xdr:colOff>
          <xdr:row>39</xdr:row>
          <xdr:rowOff>184150</xdr:rowOff>
        </xdr:from>
        <xdr:to>
          <xdr:col>17</xdr:col>
          <xdr:colOff>127000</xdr:colOff>
          <xdr:row>41</xdr:row>
          <xdr:rowOff>38100</xdr:rowOff>
        </xdr:to>
        <xdr:sp macro="" textlink="">
          <xdr:nvSpPr>
            <xdr:cNvPr id="42000" name="Check Box 16" hidden="1">
              <a:extLst>
                <a:ext uri="{63B3BB69-23CF-44E3-9099-C40C66FF867C}">
                  <a14:compatExt spid="_x0000_s42000"/>
                </a:ext>
                <a:ext uri="{FF2B5EF4-FFF2-40B4-BE49-F238E27FC236}">
                  <a16:creationId xmlns:a16="http://schemas.microsoft.com/office/drawing/2014/main" id="{00000000-0008-0000-0500-000010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146050</xdr:colOff>
          <xdr:row>40</xdr:row>
          <xdr:rowOff>184150</xdr:rowOff>
        </xdr:from>
        <xdr:to>
          <xdr:col>17</xdr:col>
          <xdr:colOff>127000</xdr:colOff>
          <xdr:row>42</xdr:row>
          <xdr:rowOff>38100</xdr:rowOff>
        </xdr:to>
        <xdr:sp macro="" textlink="">
          <xdr:nvSpPr>
            <xdr:cNvPr id="42001" name="Check Box 17" hidden="1">
              <a:extLst>
                <a:ext uri="{63B3BB69-23CF-44E3-9099-C40C66FF867C}">
                  <a14:compatExt spid="_x0000_s42001"/>
                </a:ext>
                <a:ext uri="{FF2B5EF4-FFF2-40B4-BE49-F238E27FC236}">
                  <a16:creationId xmlns:a16="http://schemas.microsoft.com/office/drawing/2014/main" id="{00000000-0008-0000-0500-000011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146050</xdr:colOff>
          <xdr:row>41</xdr:row>
          <xdr:rowOff>184150</xdr:rowOff>
        </xdr:from>
        <xdr:to>
          <xdr:col>17</xdr:col>
          <xdr:colOff>127000</xdr:colOff>
          <xdr:row>43</xdr:row>
          <xdr:rowOff>38100</xdr:rowOff>
        </xdr:to>
        <xdr:sp macro="" textlink="">
          <xdr:nvSpPr>
            <xdr:cNvPr id="42002" name="Check Box 18" hidden="1">
              <a:extLst>
                <a:ext uri="{63B3BB69-23CF-44E3-9099-C40C66FF867C}">
                  <a14:compatExt spid="_x0000_s42002"/>
                </a:ext>
                <a:ext uri="{FF2B5EF4-FFF2-40B4-BE49-F238E27FC236}">
                  <a16:creationId xmlns:a16="http://schemas.microsoft.com/office/drawing/2014/main" id="{00000000-0008-0000-0500-000012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146050</xdr:colOff>
          <xdr:row>42</xdr:row>
          <xdr:rowOff>184150</xdr:rowOff>
        </xdr:from>
        <xdr:to>
          <xdr:col>17</xdr:col>
          <xdr:colOff>127000</xdr:colOff>
          <xdr:row>44</xdr:row>
          <xdr:rowOff>38100</xdr:rowOff>
        </xdr:to>
        <xdr:sp macro="" textlink="">
          <xdr:nvSpPr>
            <xdr:cNvPr id="42003" name="Check Box 19" hidden="1">
              <a:extLst>
                <a:ext uri="{63B3BB69-23CF-44E3-9099-C40C66FF867C}">
                  <a14:compatExt spid="_x0000_s42003"/>
                </a:ext>
                <a:ext uri="{FF2B5EF4-FFF2-40B4-BE49-F238E27FC236}">
                  <a16:creationId xmlns:a16="http://schemas.microsoft.com/office/drawing/2014/main" id="{00000000-0008-0000-0500-000013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146050</xdr:colOff>
          <xdr:row>43</xdr:row>
          <xdr:rowOff>184150</xdr:rowOff>
        </xdr:from>
        <xdr:to>
          <xdr:col>17</xdr:col>
          <xdr:colOff>127000</xdr:colOff>
          <xdr:row>45</xdr:row>
          <xdr:rowOff>38100</xdr:rowOff>
        </xdr:to>
        <xdr:sp macro="" textlink="">
          <xdr:nvSpPr>
            <xdr:cNvPr id="42004" name="Check Box 20" hidden="1">
              <a:extLst>
                <a:ext uri="{63B3BB69-23CF-44E3-9099-C40C66FF867C}">
                  <a14:compatExt spid="_x0000_s42004"/>
                </a:ext>
                <a:ext uri="{FF2B5EF4-FFF2-40B4-BE49-F238E27FC236}">
                  <a16:creationId xmlns:a16="http://schemas.microsoft.com/office/drawing/2014/main" id="{00000000-0008-0000-0500-000014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146050</xdr:colOff>
          <xdr:row>44</xdr:row>
          <xdr:rowOff>184150</xdr:rowOff>
        </xdr:from>
        <xdr:to>
          <xdr:col>17</xdr:col>
          <xdr:colOff>127000</xdr:colOff>
          <xdr:row>46</xdr:row>
          <xdr:rowOff>38100</xdr:rowOff>
        </xdr:to>
        <xdr:sp macro="" textlink="">
          <xdr:nvSpPr>
            <xdr:cNvPr id="42005" name="Check Box 21" hidden="1">
              <a:extLst>
                <a:ext uri="{63B3BB69-23CF-44E3-9099-C40C66FF867C}">
                  <a14:compatExt spid="_x0000_s42005"/>
                </a:ext>
                <a:ext uri="{FF2B5EF4-FFF2-40B4-BE49-F238E27FC236}">
                  <a16:creationId xmlns:a16="http://schemas.microsoft.com/office/drawing/2014/main" id="{00000000-0008-0000-0500-000015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146050</xdr:colOff>
          <xdr:row>45</xdr:row>
          <xdr:rowOff>184150</xdr:rowOff>
        </xdr:from>
        <xdr:to>
          <xdr:col>17</xdr:col>
          <xdr:colOff>127000</xdr:colOff>
          <xdr:row>47</xdr:row>
          <xdr:rowOff>38100</xdr:rowOff>
        </xdr:to>
        <xdr:sp macro="" textlink="">
          <xdr:nvSpPr>
            <xdr:cNvPr id="42006" name="Check Box 22" hidden="1">
              <a:extLst>
                <a:ext uri="{63B3BB69-23CF-44E3-9099-C40C66FF867C}">
                  <a14:compatExt spid="_x0000_s42006"/>
                </a:ext>
                <a:ext uri="{FF2B5EF4-FFF2-40B4-BE49-F238E27FC236}">
                  <a16:creationId xmlns:a16="http://schemas.microsoft.com/office/drawing/2014/main" id="{00000000-0008-0000-0500-000016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146050</xdr:colOff>
          <xdr:row>46</xdr:row>
          <xdr:rowOff>184150</xdr:rowOff>
        </xdr:from>
        <xdr:to>
          <xdr:col>17</xdr:col>
          <xdr:colOff>127000</xdr:colOff>
          <xdr:row>48</xdr:row>
          <xdr:rowOff>38100</xdr:rowOff>
        </xdr:to>
        <xdr:sp macro="" textlink="">
          <xdr:nvSpPr>
            <xdr:cNvPr id="42007" name="Check Box 23" hidden="1">
              <a:extLst>
                <a:ext uri="{63B3BB69-23CF-44E3-9099-C40C66FF867C}">
                  <a14:compatExt spid="_x0000_s42007"/>
                </a:ext>
                <a:ext uri="{FF2B5EF4-FFF2-40B4-BE49-F238E27FC236}">
                  <a16:creationId xmlns:a16="http://schemas.microsoft.com/office/drawing/2014/main" id="{00000000-0008-0000-0500-000017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146050</xdr:colOff>
          <xdr:row>47</xdr:row>
          <xdr:rowOff>184150</xdr:rowOff>
        </xdr:from>
        <xdr:to>
          <xdr:col>17</xdr:col>
          <xdr:colOff>127000</xdr:colOff>
          <xdr:row>49</xdr:row>
          <xdr:rowOff>38100</xdr:rowOff>
        </xdr:to>
        <xdr:sp macro="" textlink="">
          <xdr:nvSpPr>
            <xdr:cNvPr id="42008" name="Check Box 24" hidden="1">
              <a:extLst>
                <a:ext uri="{63B3BB69-23CF-44E3-9099-C40C66FF867C}">
                  <a14:compatExt spid="_x0000_s42008"/>
                </a:ext>
                <a:ext uri="{FF2B5EF4-FFF2-40B4-BE49-F238E27FC236}">
                  <a16:creationId xmlns:a16="http://schemas.microsoft.com/office/drawing/2014/main" id="{00000000-0008-0000-0500-000018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146050</xdr:colOff>
          <xdr:row>48</xdr:row>
          <xdr:rowOff>184150</xdr:rowOff>
        </xdr:from>
        <xdr:to>
          <xdr:col>17</xdr:col>
          <xdr:colOff>127000</xdr:colOff>
          <xdr:row>50</xdr:row>
          <xdr:rowOff>0</xdr:rowOff>
        </xdr:to>
        <xdr:sp macro="" textlink="">
          <xdr:nvSpPr>
            <xdr:cNvPr id="42009" name="Check Box 25" hidden="1">
              <a:extLst>
                <a:ext uri="{63B3BB69-23CF-44E3-9099-C40C66FF867C}">
                  <a14:compatExt spid="_x0000_s42009"/>
                </a:ext>
                <a:ext uri="{FF2B5EF4-FFF2-40B4-BE49-F238E27FC236}">
                  <a16:creationId xmlns:a16="http://schemas.microsoft.com/office/drawing/2014/main" id="{00000000-0008-0000-0500-000019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146050</xdr:colOff>
          <xdr:row>49</xdr:row>
          <xdr:rowOff>184150</xdr:rowOff>
        </xdr:from>
        <xdr:to>
          <xdr:col>17</xdr:col>
          <xdr:colOff>127000</xdr:colOff>
          <xdr:row>51</xdr:row>
          <xdr:rowOff>38100</xdr:rowOff>
        </xdr:to>
        <xdr:sp macro="" textlink="">
          <xdr:nvSpPr>
            <xdr:cNvPr id="42010" name="Check Box 26" hidden="1">
              <a:extLst>
                <a:ext uri="{63B3BB69-23CF-44E3-9099-C40C66FF867C}">
                  <a14:compatExt spid="_x0000_s42010"/>
                </a:ext>
                <a:ext uri="{FF2B5EF4-FFF2-40B4-BE49-F238E27FC236}">
                  <a16:creationId xmlns:a16="http://schemas.microsoft.com/office/drawing/2014/main" id="{00000000-0008-0000-0500-00001A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146050</xdr:colOff>
          <xdr:row>50</xdr:row>
          <xdr:rowOff>184150</xdr:rowOff>
        </xdr:from>
        <xdr:to>
          <xdr:col>17</xdr:col>
          <xdr:colOff>127000</xdr:colOff>
          <xdr:row>52</xdr:row>
          <xdr:rowOff>38100</xdr:rowOff>
        </xdr:to>
        <xdr:sp macro="" textlink="">
          <xdr:nvSpPr>
            <xdr:cNvPr id="42011" name="Check Box 27" hidden="1">
              <a:extLst>
                <a:ext uri="{63B3BB69-23CF-44E3-9099-C40C66FF867C}">
                  <a14:compatExt spid="_x0000_s42011"/>
                </a:ext>
                <a:ext uri="{FF2B5EF4-FFF2-40B4-BE49-F238E27FC236}">
                  <a16:creationId xmlns:a16="http://schemas.microsoft.com/office/drawing/2014/main" id="{00000000-0008-0000-0500-00001B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146050</xdr:colOff>
          <xdr:row>51</xdr:row>
          <xdr:rowOff>184150</xdr:rowOff>
        </xdr:from>
        <xdr:to>
          <xdr:col>17</xdr:col>
          <xdr:colOff>127000</xdr:colOff>
          <xdr:row>53</xdr:row>
          <xdr:rowOff>38100</xdr:rowOff>
        </xdr:to>
        <xdr:sp macro="" textlink="">
          <xdr:nvSpPr>
            <xdr:cNvPr id="42012" name="Check Box 28" hidden="1">
              <a:extLst>
                <a:ext uri="{63B3BB69-23CF-44E3-9099-C40C66FF867C}">
                  <a14:compatExt spid="_x0000_s42012"/>
                </a:ext>
                <a:ext uri="{FF2B5EF4-FFF2-40B4-BE49-F238E27FC236}">
                  <a16:creationId xmlns:a16="http://schemas.microsoft.com/office/drawing/2014/main" id="{00000000-0008-0000-0500-00001C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146050</xdr:colOff>
          <xdr:row>52</xdr:row>
          <xdr:rowOff>184150</xdr:rowOff>
        </xdr:from>
        <xdr:to>
          <xdr:col>17</xdr:col>
          <xdr:colOff>127000</xdr:colOff>
          <xdr:row>54</xdr:row>
          <xdr:rowOff>38100</xdr:rowOff>
        </xdr:to>
        <xdr:sp macro="" textlink="">
          <xdr:nvSpPr>
            <xdr:cNvPr id="42013" name="Check Box 29" hidden="1">
              <a:extLst>
                <a:ext uri="{63B3BB69-23CF-44E3-9099-C40C66FF867C}">
                  <a14:compatExt spid="_x0000_s42013"/>
                </a:ext>
                <a:ext uri="{FF2B5EF4-FFF2-40B4-BE49-F238E27FC236}">
                  <a16:creationId xmlns:a16="http://schemas.microsoft.com/office/drawing/2014/main" id="{00000000-0008-0000-0500-00001D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146050</xdr:colOff>
          <xdr:row>53</xdr:row>
          <xdr:rowOff>184150</xdr:rowOff>
        </xdr:from>
        <xdr:to>
          <xdr:col>17</xdr:col>
          <xdr:colOff>127000</xdr:colOff>
          <xdr:row>55</xdr:row>
          <xdr:rowOff>38100</xdr:rowOff>
        </xdr:to>
        <xdr:sp macro="" textlink="">
          <xdr:nvSpPr>
            <xdr:cNvPr id="42014" name="Check Box 30" hidden="1">
              <a:extLst>
                <a:ext uri="{63B3BB69-23CF-44E3-9099-C40C66FF867C}">
                  <a14:compatExt spid="_x0000_s42014"/>
                </a:ext>
                <a:ext uri="{FF2B5EF4-FFF2-40B4-BE49-F238E27FC236}">
                  <a16:creationId xmlns:a16="http://schemas.microsoft.com/office/drawing/2014/main" id="{00000000-0008-0000-0500-00001E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146050</xdr:colOff>
          <xdr:row>54</xdr:row>
          <xdr:rowOff>184150</xdr:rowOff>
        </xdr:from>
        <xdr:to>
          <xdr:col>17</xdr:col>
          <xdr:colOff>127000</xdr:colOff>
          <xdr:row>56</xdr:row>
          <xdr:rowOff>38100</xdr:rowOff>
        </xdr:to>
        <xdr:sp macro="" textlink="">
          <xdr:nvSpPr>
            <xdr:cNvPr id="42015" name="Check Box 31" hidden="1">
              <a:extLst>
                <a:ext uri="{63B3BB69-23CF-44E3-9099-C40C66FF867C}">
                  <a14:compatExt spid="_x0000_s42015"/>
                </a:ext>
                <a:ext uri="{FF2B5EF4-FFF2-40B4-BE49-F238E27FC236}">
                  <a16:creationId xmlns:a16="http://schemas.microsoft.com/office/drawing/2014/main" id="{00000000-0008-0000-0500-00001F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146050</xdr:colOff>
          <xdr:row>55</xdr:row>
          <xdr:rowOff>184150</xdr:rowOff>
        </xdr:from>
        <xdr:to>
          <xdr:col>17</xdr:col>
          <xdr:colOff>127000</xdr:colOff>
          <xdr:row>57</xdr:row>
          <xdr:rowOff>38100</xdr:rowOff>
        </xdr:to>
        <xdr:sp macro="" textlink="">
          <xdr:nvSpPr>
            <xdr:cNvPr id="42016" name="Check Box 32" hidden="1">
              <a:extLst>
                <a:ext uri="{63B3BB69-23CF-44E3-9099-C40C66FF867C}">
                  <a14:compatExt spid="_x0000_s42016"/>
                </a:ext>
                <a:ext uri="{FF2B5EF4-FFF2-40B4-BE49-F238E27FC236}">
                  <a16:creationId xmlns:a16="http://schemas.microsoft.com/office/drawing/2014/main" id="{00000000-0008-0000-0500-000020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146050</xdr:colOff>
          <xdr:row>56</xdr:row>
          <xdr:rowOff>184150</xdr:rowOff>
        </xdr:from>
        <xdr:to>
          <xdr:col>17</xdr:col>
          <xdr:colOff>127000</xdr:colOff>
          <xdr:row>58</xdr:row>
          <xdr:rowOff>38100</xdr:rowOff>
        </xdr:to>
        <xdr:sp macro="" textlink="">
          <xdr:nvSpPr>
            <xdr:cNvPr id="42017" name="Check Box 33" hidden="1">
              <a:extLst>
                <a:ext uri="{63B3BB69-23CF-44E3-9099-C40C66FF867C}">
                  <a14:compatExt spid="_x0000_s42017"/>
                </a:ext>
                <a:ext uri="{FF2B5EF4-FFF2-40B4-BE49-F238E27FC236}">
                  <a16:creationId xmlns:a16="http://schemas.microsoft.com/office/drawing/2014/main" id="{00000000-0008-0000-0500-000021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146050</xdr:colOff>
          <xdr:row>57</xdr:row>
          <xdr:rowOff>184150</xdr:rowOff>
        </xdr:from>
        <xdr:to>
          <xdr:col>17</xdr:col>
          <xdr:colOff>127000</xdr:colOff>
          <xdr:row>59</xdr:row>
          <xdr:rowOff>38100</xdr:rowOff>
        </xdr:to>
        <xdr:sp macro="" textlink="">
          <xdr:nvSpPr>
            <xdr:cNvPr id="42018" name="Check Box 34" hidden="1">
              <a:extLst>
                <a:ext uri="{63B3BB69-23CF-44E3-9099-C40C66FF867C}">
                  <a14:compatExt spid="_x0000_s42018"/>
                </a:ext>
                <a:ext uri="{FF2B5EF4-FFF2-40B4-BE49-F238E27FC236}">
                  <a16:creationId xmlns:a16="http://schemas.microsoft.com/office/drawing/2014/main" id="{00000000-0008-0000-0500-000022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146050</xdr:colOff>
          <xdr:row>58</xdr:row>
          <xdr:rowOff>184150</xdr:rowOff>
        </xdr:from>
        <xdr:to>
          <xdr:col>17</xdr:col>
          <xdr:colOff>127000</xdr:colOff>
          <xdr:row>60</xdr:row>
          <xdr:rowOff>38100</xdr:rowOff>
        </xdr:to>
        <xdr:sp macro="" textlink="">
          <xdr:nvSpPr>
            <xdr:cNvPr id="42019" name="Check Box 35" hidden="1">
              <a:extLst>
                <a:ext uri="{63B3BB69-23CF-44E3-9099-C40C66FF867C}">
                  <a14:compatExt spid="_x0000_s42019"/>
                </a:ext>
                <a:ext uri="{FF2B5EF4-FFF2-40B4-BE49-F238E27FC236}">
                  <a16:creationId xmlns:a16="http://schemas.microsoft.com/office/drawing/2014/main" id="{00000000-0008-0000-0500-000023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146050</xdr:colOff>
          <xdr:row>59</xdr:row>
          <xdr:rowOff>184150</xdr:rowOff>
        </xdr:from>
        <xdr:to>
          <xdr:col>17</xdr:col>
          <xdr:colOff>127000</xdr:colOff>
          <xdr:row>61</xdr:row>
          <xdr:rowOff>38100</xdr:rowOff>
        </xdr:to>
        <xdr:sp macro="" textlink="">
          <xdr:nvSpPr>
            <xdr:cNvPr id="42020" name="Check Box 36" hidden="1">
              <a:extLst>
                <a:ext uri="{63B3BB69-23CF-44E3-9099-C40C66FF867C}">
                  <a14:compatExt spid="_x0000_s42020"/>
                </a:ext>
                <a:ext uri="{FF2B5EF4-FFF2-40B4-BE49-F238E27FC236}">
                  <a16:creationId xmlns:a16="http://schemas.microsoft.com/office/drawing/2014/main" id="{00000000-0008-0000-0500-000024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146050</xdr:colOff>
          <xdr:row>60</xdr:row>
          <xdr:rowOff>184150</xdr:rowOff>
        </xdr:from>
        <xdr:to>
          <xdr:col>17</xdr:col>
          <xdr:colOff>127000</xdr:colOff>
          <xdr:row>62</xdr:row>
          <xdr:rowOff>38100</xdr:rowOff>
        </xdr:to>
        <xdr:sp macro="" textlink="">
          <xdr:nvSpPr>
            <xdr:cNvPr id="42021" name="Check Box 37" hidden="1">
              <a:extLst>
                <a:ext uri="{63B3BB69-23CF-44E3-9099-C40C66FF867C}">
                  <a14:compatExt spid="_x0000_s42021"/>
                </a:ext>
                <a:ext uri="{FF2B5EF4-FFF2-40B4-BE49-F238E27FC236}">
                  <a16:creationId xmlns:a16="http://schemas.microsoft.com/office/drawing/2014/main" id="{00000000-0008-0000-0500-000025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146050</xdr:colOff>
          <xdr:row>61</xdr:row>
          <xdr:rowOff>184150</xdr:rowOff>
        </xdr:from>
        <xdr:to>
          <xdr:col>17</xdr:col>
          <xdr:colOff>127000</xdr:colOff>
          <xdr:row>63</xdr:row>
          <xdr:rowOff>0</xdr:rowOff>
        </xdr:to>
        <xdr:sp macro="" textlink="">
          <xdr:nvSpPr>
            <xdr:cNvPr id="42022" name="Check Box 38" hidden="1">
              <a:extLst>
                <a:ext uri="{63B3BB69-23CF-44E3-9099-C40C66FF867C}">
                  <a14:compatExt spid="_x0000_s42022"/>
                </a:ext>
                <a:ext uri="{FF2B5EF4-FFF2-40B4-BE49-F238E27FC236}">
                  <a16:creationId xmlns:a16="http://schemas.microsoft.com/office/drawing/2014/main" id="{00000000-0008-0000-0500-000026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203200</xdr:colOff>
          <xdr:row>10</xdr:row>
          <xdr:rowOff>107950</xdr:rowOff>
        </xdr:from>
        <xdr:to>
          <xdr:col>8</xdr:col>
          <xdr:colOff>127000</xdr:colOff>
          <xdr:row>11</xdr:row>
          <xdr:rowOff>88900</xdr:rowOff>
        </xdr:to>
        <xdr:sp macro="" textlink="">
          <xdr:nvSpPr>
            <xdr:cNvPr id="42023" name="Check Box 39" hidden="1">
              <a:extLst>
                <a:ext uri="{63B3BB69-23CF-44E3-9099-C40C66FF867C}">
                  <a14:compatExt spid="_x0000_s42023"/>
                </a:ext>
                <a:ext uri="{FF2B5EF4-FFF2-40B4-BE49-F238E27FC236}">
                  <a16:creationId xmlns:a16="http://schemas.microsoft.com/office/drawing/2014/main" id="{00000000-0008-0000-0500-000027A40000}"/>
                </a:ext>
              </a:extLst>
            </xdr:cNvPr>
            <xdr:cNvSpPr/>
          </xdr:nvSpPr>
          <xdr:spPr bwMode="auto">
            <a:xfrm>
              <a:off x="0" y="0"/>
              <a:ext cx="0" cy="0"/>
            </a:xfrm>
            <a:prstGeom prst="rect">
              <a:avLst/>
            </a:prstGeom>
            <a:noFill/>
            <a:ln>
              <a:noFill/>
            </a:ln>
            <a:extLst>
              <a:ext uri="{909E8E84-426E-40DD-AFC4-6F175D3DCCD1}">
                <a14:hiddenFill>
                  <a:solidFill>
                    <a:srgbClr val="969696" mc:Ignorable="a14" a14:legacySpreadsheetColorIndex="5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146050</xdr:colOff>
          <xdr:row>15</xdr:row>
          <xdr:rowOff>184150</xdr:rowOff>
        </xdr:from>
        <xdr:to>
          <xdr:col>17</xdr:col>
          <xdr:colOff>127000</xdr:colOff>
          <xdr:row>17</xdr:row>
          <xdr:rowOff>38100</xdr:rowOff>
        </xdr:to>
        <xdr:sp macro="" textlink="">
          <xdr:nvSpPr>
            <xdr:cNvPr id="42024" name="Check Box 40" hidden="1">
              <a:extLst>
                <a:ext uri="{63B3BB69-23CF-44E3-9099-C40C66FF867C}">
                  <a14:compatExt spid="_x0000_s42024"/>
                </a:ext>
                <a:ext uri="{FF2B5EF4-FFF2-40B4-BE49-F238E27FC236}">
                  <a16:creationId xmlns:a16="http://schemas.microsoft.com/office/drawing/2014/main" id="{00000000-0008-0000-0500-000028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146050</xdr:colOff>
          <xdr:row>16</xdr:row>
          <xdr:rowOff>184150</xdr:rowOff>
        </xdr:from>
        <xdr:to>
          <xdr:col>17</xdr:col>
          <xdr:colOff>127000</xdr:colOff>
          <xdr:row>18</xdr:row>
          <xdr:rowOff>38100</xdr:rowOff>
        </xdr:to>
        <xdr:sp macro="" textlink="">
          <xdr:nvSpPr>
            <xdr:cNvPr id="42025" name="Check Box 41" hidden="1">
              <a:extLst>
                <a:ext uri="{63B3BB69-23CF-44E3-9099-C40C66FF867C}">
                  <a14:compatExt spid="_x0000_s42025"/>
                </a:ext>
                <a:ext uri="{FF2B5EF4-FFF2-40B4-BE49-F238E27FC236}">
                  <a16:creationId xmlns:a16="http://schemas.microsoft.com/office/drawing/2014/main" id="{00000000-0008-0000-0500-000029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146050</xdr:colOff>
          <xdr:row>17</xdr:row>
          <xdr:rowOff>184150</xdr:rowOff>
        </xdr:from>
        <xdr:to>
          <xdr:col>17</xdr:col>
          <xdr:colOff>127000</xdr:colOff>
          <xdr:row>19</xdr:row>
          <xdr:rowOff>38100</xdr:rowOff>
        </xdr:to>
        <xdr:sp macro="" textlink="">
          <xdr:nvSpPr>
            <xdr:cNvPr id="42026" name="Check Box 42" hidden="1">
              <a:extLst>
                <a:ext uri="{63B3BB69-23CF-44E3-9099-C40C66FF867C}">
                  <a14:compatExt spid="_x0000_s42026"/>
                </a:ext>
                <a:ext uri="{FF2B5EF4-FFF2-40B4-BE49-F238E27FC236}">
                  <a16:creationId xmlns:a16="http://schemas.microsoft.com/office/drawing/2014/main" id="{00000000-0008-0000-0500-00002A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146050</xdr:colOff>
          <xdr:row>18</xdr:row>
          <xdr:rowOff>184150</xdr:rowOff>
        </xdr:from>
        <xdr:to>
          <xdr:col>17</xdr:col>
          <xdr:colOff>127000</xdr:colOff>
          <xdr:row>20</xdr:row>
          <xdr:rowOff>38100</xdr:rowOff>
        </xdr:to>
        <xdr:sp macro="" textlink="">
          <xdr:nvSpPr>
            <xdr:cNvPr id="42027" name="Check Box 43" hidden="1">
              <a:extLst>
                <a:ext uri="{63B3BB69-23CF-44E3-9099-C40C66FF867C}">
                  <a14:compatExt spid="_x0000_s42027"/>
                </a:ext>
                <a:ext uri="{FF2B5EF4-FFF2-40B4-BE49-F238E27FC236}">
                  <a16:creationId xmlns:a16="http://schemas.microsoft.com/office/drawing/2014/main" id="{00000000-0008-0000-0500-00002B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146050</xdr:colOff>
          <xdr:row>19</xdr:row>
          <xdr:rowOff>184150</xdr:rowOff>
        </xdr:from>
        <xdr:to>
          <xdr:col>17</xdr:col>
          <xdr:colOff>127000</xdr:colOff>
          <xdr:row>21</xdr:row>
          <xdr:rowOff>38100</xdr:rowOff>
        </xdr:to>
        <xdr:sp macro="" textlink="">
          <xdr:nvSpPr>
            <xdr:cNvPr id="42028" name="Check Box 44" hidden="1">
              <a:extLst>
                <a:ext uri="{63B3BB69-23CF-44E3-9099-C40C66FF867C}">
                  <a14:compatExt spid="_x0000_s42028"/>
                </a:ext>
                <a:ext uri="{FF2B5EF4-FFF2-40B4-BE49-F238E27FC236}">
                  <a16:creationId xmlns:a16="http://schemas.microsoft.com/office/drawing/2014/main" id="{00000000-0008-0000-0500-00002C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146050</xdr:colOff>
          <xdr:row>20</xdr:row>
          <xdr:rowOff>184150</xdr:rowOff>
        </xdr:from>
        <xdr:to>
          <xdr:col>17</xdr:col>
          <xdr:colOff>127000</xdr:colOff>
          <xdr:row>22</xdr:row>
          <xdr:rowOff>38100</xdr:rowOff>
        </xdr:to>
        <xdr:sp macro="" textlink="">
          <xdr:nvSpPr>
            <xdr:cNvPr id="42029" name="Check Box 45" hidden="1">
              <a:extLst>
                <a:ext uri="{63B3BB69-23CF-44E3-9099-C40C66FF867C}">
                  <a14:compatExt spid="_x0000_s42029"/>
                </a:ext>
                <a:ext uri="{FF2B5EF4-FFF2-40B4-BE49-F238E27FC236}">
                  <a16:creationId xmlns:a16="http://schemas.microsoft.com/office/drawing/2014/main" id="{00000000-0008-0000-0500-00002D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146050</xdr:colOff>
          <xdr:row>22</xdr:row>
          <xdr:rowOff>184150</xdr:rowOff>
        </xdr:from>
        <xdr:to>
          <xdr:col>17</xdr:col>
          <xdr:colOff>127000</xdr:colOff>
          <xdr:row>24</xdr:row>
          <xdr:rowOff>38100</xdr:rowOff>
        </xdr:to>
        <xdr:sp macro="" textlink="">
          <xdr:nvSpPr>
            <xdr:cNvPr id="42030" name="Check Box 46" hidden="1">
              <a:extLst>
                <a:ext uri="{63B3BB69-23CF-44E3-9099-C40C66FF867C}">
                  <a14:compatExt spid="_x0000_s42030"/>
                </a:ext>
                <a:ext uri="{FF2B5EF4-FFF2-40B4-BE49-F238E27FC236}">
                  <a16:creationId xmlns:a16="http://schemas.microsoft.com/office/drawing/2014/main" id="{00000000-0008-0000-0500-00002E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146050</xdr:colOff>
          <xdr:row>21</xdr:row>
          <xdr:rowOff>184150</xdr:rowOff>
        </xdr:from>
        <xdr:to>
          <xdr:col>17</xdr:col>
          <xdr:colOff>127000</xdr:colOff>
          <xdr:row>23</xdr:row>
          <xdr:rowOff>38100</xdr:rowOff>
        </xdr:to>
        <xdr:sp macro="" textlink="">
          <xdr:nvSpPr>
            <xdr:cNvPr id="42031" name="Check Box 47" hidden="1">
              <a:extLst>
                <a:ext uri="{63B3BB69-23CF-44E3-9099-C40C66FF867C}">
                  <a14:compatExt spid="_x0000_s42031"/>
                </a:ext>
                <a:ext uri="{FF2B5EF4-FFF2-40B4-BE49-F238E27FC236}">
                  <a16:creationId xmlns:a16="http://schemas.microsoft.com/office/drawing/2014/main" id="{00000000-0008-0000-0500-00002F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146050</xdr:colOff>
          <xdr:row>23</xdr:row>
          <xdr:rowOff>184150</xdr:rowOff>
        </xdr:from>
        <xdr:to>
          <xdr:col>17</xdr:col>
          <xdr:colOff>127000</xdr:colOff>
          <xdr:row>25</xdr:row>
          <xdr:rowOff>38100</xdr:rowOff>
        </xdr:to>
        <xdr:sp macro="" textlink="">
          <xdr:nvSpPr>
            <xdr:cNvPr id="42032" name="Check Box 48" hidden="1">
              <a:extLst>
                <a:ext uri="{63B3BB69-23CF-44E3-9099-C40C66FF867C}">
                  <a14:compatExt spid="_x0000_s42032"/>
                </a:ext>
                <a:ext uri="{FF2B5EF4-FFF2-40B4-BE49-F238E27FC236}">
                  <a16:creationId xmlns:a16="http://schemas.microsoft.com/office/drawing/2014/main" id="{00000000-0008-0000-0500-000030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146050</xdr:colOff>
          <xdr:row>24</xdr:row>
          <xdr:rowOff>184150</xdr:rowOff>
        </xdr:from>
        <xdr:to>
          <xdr:col>17</xdr:col>
          <xdr:colOff>127000</xdr:colOff>
          <xdr:row>26</xdr:row>
          <xdr:rowOff>38100</xdr:rowOff>
        </xdr:to>
        <xdr:sp macro="" textlink="">
          <xdr:nvSpPr>
            <xdr:cNvPr id="42033" name="Check Box 49" hidden="1">
              <a:extLst>
                <a:ext uri="{63B3BB69-23CF-44E3-9099-C40C66FF867C}">
                  <a14:compatExt spid="_x0000_s42033"/>
                </a:ext>
                <a:ext uri="{FF2B5EF4-FFF2-40B4-BE49-F238E27FC236}">
                  <a16:creationId xmlns:a16="http://schemas.microsoft.com/office/drawing/2014/main" id="{00000000-0008-0000-0500-000031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146050</xdr:colOff>
          <xdr:row>25</xdr:row>
          <xdr:rowOff>184150</xdr:rowOff>
        </xdr:from>
        <xdr:to>
          <xdr:col>17</xdr:col>
          <xdr:colOff>127000</xdr:colOff>
          <xdr:row>27</xdr:row>
          <xdr:rowOff>38100</xdr:rowOff>
        </xdr:to>
        <xdr:sp macro="" textlink="">
          <xdr:nvSpPr>
            <xdr:cNvPr id="42034" name="Check Box 50" hidden="1">
              <a:extLst>
                <a:ext uri="{63B3BB69-23CF-44E3-9099-C40C66FF867C}">
                  <a14:compatExt spid="_x0000_s42034"/>
                </a:ext>
                <a:ext uri="{FF2B5EF4-FFF2-40B4-BE49-F238E27FC236}">
                  <a16:creationId xmlns:a16="http://schemas.microsoft.com/office/drawing/2014/main" id="{00000000-0008-0000-0500-000032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146050</xdr:colOff>
          <xdr:row>30</xdr:row>
          <xdr:rowOff>184150</xdr:rowOff>
        </xdr:from>
        <xdr:to>
          <xdr:col>17</xdr:col>
          <xdr:colOff>127000</xdr:colOff>
          <xdr:row>32</xdr:row>
          <xdr:rowOff>0</xdr:rowOff>
        </xdr:to>
        <xdr:sp macro="" textlink="">
          <xdr:nvSpPr>
            <xdr:cNvPr id="42035" name="Check Box 51" hidden="1">
              <a:extLst>
                <a:ext uri="{63B3BB69-23CF-44E3-9099-C40C66FF867C}">
                  <a14:compatExt spid="_x0000_s42035"/>
                </a:ext>
                <a:ext uri="{FF2B5EF4-FFF2-40B4-BE49-F238E27FC236}">
                  <a16:creationId xmlns:a16="http://schemas.microsoft.com/office/drawing/2014/main" id="{00000000-0008-0000-0500-000033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146050</xdr:colOff>
          <xdr:row>30</xdr:row>
          <xdr:rowOff>184150</xdr:rowOff>
        </xdr:from>
        <xdr:to>
          <xdr:col>17</xdr:col>
          <xdr:colOff>127000</xdr:colOff>
          <xdr:row>32</xdr:row>
          <xdr:rowOff>0</xdr:rowOff>
        </xdr:to>
        <xdr:sp macro="" textlink="">
          <xdr:nvSpPr>
            <xdr:cNvPr id="42036" name="Check Box 52" hidden="1">
              <a:extLst>
                <a:ext uri="{63B3BB69-23CF-44E3-9099-C40C66FF867C}">
                  <a14:compatExt spid="_x0000_s42036"/>
                </a:ext>
                <a:ext uri="{FF2B5EF4-FFF2-40B4-BE49-F238E27FC236}">
                  <a16:creationId xmlns:a16="http://schemas.microsoft.com/office/drawing/2014/main" id="{00000000-0008-0000-0500-000034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146050</xdr:colOff>
          <xdr:row>38</xdr:row>
          <xdr:rowOff>184150</xdr:rowOff>
        </xdr:from>
        <xdr:to>
          <xdr:col>17</xdr:col>
          <xdr:colOff>127000</xdr:colOff>
          <xdr:row>40</xdr:row>
          <xdr:rowOff>38100</xdr:rowOff>
        </xdr:to>
        <xdr:sp macro="" textlink="">
          <xdr:nvSpPr>
            <xdr:cNvPr id="42037" name="Check Box 53" hidden="1">
              <a:extLst>
                <a:ext uri="{63B3BB69-23CF-44E3-9099-C40C66FF867C}">
                  <a14:compatExt spid="_x0000_s42037"/>
                </a:ext>
                <a:ext uri="{FF2B5EF4-FFF2-40B4-BE49-F238E27FC236}">
                  <a16:creationId xmlns:a16="http://schemas.microsoft.com/office/drawing/2014/main" id="{00000000-0008-0000-0500-000035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16</xdr:col>
          <xdr:colOff>146050</xdr:colOff>
          <xdr:row>13</xdr:row>
          <xdr:rowOff>114300</xdr:rowOff>
        </xdr:from>
        <xdr:to>
          <xdr:col>17</xdr:col>
          <xdr:colOff>127000</xdr:colOff>
          <xdr:row>15</xdr:row>
          <xdr:rowOff>0</xdr:rowOff>
        </xdr:to>
        <xdr:sp macro="" textlink="">
          <xdr:nvSpPr>
            <xdr:cNvPr id="43009" name="Check Box 1" hidden="1">
              <a:extLst>
                <a:ext uri="{63B3BB69-23CF-44E3-9099-C40C66FF867C}">
                  <a14:compatExt spid="_x0000_s43009"/>
                </a:ext>
                <a:ext uri="{FF2B5EF4-FFF2-40B4-BE49-F238E27FC236}">
                  <a16:creationId xmlns:a16="http://schemas.microsoft.com/office/drawing/2014/main" id="{00000000-0008-0000-0600-000001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146050</xdr:colOff>
          <xdr:row>14</xdr:row>
          <xdr:rowOff>184150</xdr:rowOff>
        </xdr:from>
        <xdr:to>
          <xdr:col>17</xdr:col>
          <xdr:colOff>127000</xdr:colOff>
          <xdr:row>16</xdr:row>
          <xdr:rowOff>38100</xdr:rowOff>
        </xdr:to>
        <xdr:sp macro="" textlink="">
          <xdr:nvSpPr>
            <xdr:cNvPr id="43010" name="Check Box 2" hidden="1">
              <a:extLst>
                <a:ext uri="{63B3BB69-23CF-44E3-9099-C40C66FF867C}">
                  <a14:compatExt spid="_x0000_s43010"/>
                </a:ext>
                <a:ext uri="{FF2B5EF4-FFF2-40B4-BE49-F238E27FC236}">
                  <a16:creationId xmlns:a16="http://schemas.microsoft.com/office/drawing/2014/main" id="{00000000-0008-0000-0600-000002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146050</xdr:colOff>
          <xdr:row>26</xdr:row>
          <xdr:rowOff>184150</xdr:rowOff>
        </xdr:from>
        <xdr:to>
          <xdr:col>17</xdr:col>
          <xdr:colOff>127000</xdr:colOff>
          <xdr:row>28</xdr:row>
          <xdr:rowOff>12700</xdr:rowOff>
        </xdr:to>
        <xdr:sp macro="" textlink="">
          <xdr:nvSpPr>
            <xdr:cNvPr id="43011" name="Check Box 3" hidden="1">
              <a:extLst>
                <a:ext uri="{63B3BB69-23CF-44E3-9099-C40C66FF867C}">
                  <a14:compatExt spid="_x0000_s43011"/>
                </a:ext>
                <a:ext uri="{FF2B5EF4-FFF2-40B4-BE49-F238E27FC236}">
                  <a16:creationId xmlns:a16="http://schemas.microsoft.com/office/drawing/2014/main" id="{00000000-0008-0000-0600-000003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146050</xdr:colOff>
          <xdr:row>27</xdr:row>
          <xdr:rowOff>184150</xdr:rowOff>
        </xdr:from>
        <xdr:to>
          <xdr:col>17</xdr:col>
          <xdr:colOff>127000</xdr:colOff>
          <xdr:row>29</xdr:row>
          <xdr:rowOff>38100</xdr:rowOff>
        </xdr:to>
        <xdr:sp macro="" textlink="">
          <xdr:nvSpPr>
            <xdr:cNvPr id="43012" name="Check Box 4" hidden="1">
              <a:extLst>
                <a:ext uri="{63B3BB69-23CF-44E3-9099-C40C66FF867C}">
                  <a14:compatExt spid="_x0000_s43012"/>
                </a:ext>
                <a:ext uri="{FF2B5EF4-FFF2-40B4-BE49-F238E27FC236}">
                  <a16:creationId xmlns:a16="http://schemas.microsoft.com/office/drawing/2014/main" id="{00000000-0008-0000-0600-000004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146050</xdr:colOff>
          <xdr:row>28</xdr:row>
          <xdr:rowOff>184150</xdr:rowOff>
        </xdr:from>
        <xdr:to>
          <xdr:col>17</xdr:col>
          <xdr:colOff>127000</xdr:colOff>
          <xdr:row>30</xdr:row>
          <xdr:rowOff>38100</xdr:rowOff>
        </xdr:to>
        <xdr:sp macro="" textlink="">
          <xdr:nvSpPr>
            <xdr:cNvPr id="43013" name="Check Box 5" hidden="1">
              <a:extLst>
                <a:ext uri="{63B3BB69-23CF-44E3-9099-C40C66FF867C}">
                  <a14:compatExt spid="_x0000_s43013"/>
                </a:ext>
                <a:ext uri="{FF2B5EF4-FFF2-40B4-BE49-F238E27FC236}">
                  <a16:creationId xmlns:a16="http://schemas.microsoft.com/office/drawing/2014/main" id="{00000000-0008-0000-0600-000005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146050</xdr:colOff>
          <xdr:row>29</xdr:row>
          <xdr:rowOff>184150</xdr:rowOff>
        </xdr:from>
        <xdr:to>
          <xdr:col>17</xdr:col>
          <xdr:colOff>127000</xdr:colOff>
          <xdr:row>31</xdr:row>
          <xdr:rowOff>0</xdr:rowOff>
        </xdr:to>
        <xdr:sp macro="" textlink="">
          <xdr:nvSpPr>
            <xdr:cNvPr id="43014" name="Check Box 6" hidden="1">
              <a:extLst>
                <a:ext uri="{63B3BB69-23CF-44E3-9099-C40C66FF867C}">
                  <a14:compatExt spid="_x0000_s43014"/>
                </a:ext>
                <a:ext uri="{FF2B5EF4-FFF2-40B4-BE49-F238E27FC236}">
                  <a16:creationId xmlns:a16="http://schemas.microsoft.com/office/drawing/2014/main" id="{00000000-0008-0000-0600-000006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146050</xdr:colOff>
          <xdr:row>30</xdr:row>
          <xdr:rowOff>184150</xdr:rowOff>
        </xdr:from>
        <xdr:to>
          <xdr:col>17</xdr:col>
          <xdr:colOff>127000</xdr:colOff>
          <xdr:row>32</xdr:row>
          <xdr:rowOff>12700</xdr:rowOff>
        </xdr:to>
        <xdr:sp macro="" textlink="">
          <xdr:nvSpPr>
            <xdr:cNvPr id="43015" name="Check Box 7" hidden="1">
              <a:extLst>
                <a:ext uri="{63B3BB69-23CF-44E3-9099-C40C66FF867C}">
                  <a14:compatExt spid="_x0000_s43015"/>
                </a:ext>
                <a:ext uri="{FF2B5EF4-FFF2-40B4-BE49-F238E27FC236}">
                  <a16:creationId xmlns:a16="http://schemas.microsoft.com/office/drawing/2014/main" id="{00000000-0008-0000-0600-000007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146050</xdr:colOff>
          <xdr:row>31</xdr:row>
          <xdr:rowOff>184150</xdr:rowOff>
        </xdr:from>
        <xdr:to>
          <xdr:col>17</xdr:col>
          <xdr:colOff>127000</xdr:colOff>
          <xdr:row>33</xdr:row>
          <xdr:rowOff>38100</xdr:rowOff>
        </xdr:to>
        <xdr:sp macro="" textlink="">
          <xdr:nvSpPr>
            <xdr:cNvPr id="43016" name="Check Box 8" hidden="1">
              <a:extLst>
                <a:ext uri="{63B3BB69-23CF-44E3-9099-C40C66FF867C}">
                  <a14:compatExt spid="_x0000_s43016"/>
                </a:ext>
                <a:ext uri="{FF2B5EF4-FFF2-40B4-BE49-F238E27FC236}">
                  <a16:creationId xmlns:a16="http://schemas.microsoft.com/office/drawing/2014/main" id="{00000000-0008-0000-0600-000008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146050</xdr:colOff>
          <xdr:row>32</xdr:row>
          <xdr:rowOff>184150</xdr:rowOff>
        </xdr:from>
        <xdr:to>
          <xdr:col>17</xdr:col>
          <xdr:colOff>127000</xdr:colOff>
          <xdr:row>34</xdr:row>
          <xdr:rowOff>38100</xdr:rowOff>
        </xdr:to>
        <xdr:sp macro="" textlink="">
          <xdr:nvSpPr>
            <xdr:cNvPr id="43017" name="Check Box 9" hidden="1">
              <a:extLst>
                <a:ext uri="{63B3BB69-23CF-44E3-9099-C40C66FF867C}">
                  <a14:compatExt spid="_x0000_s43017"/>
                </a:ext>
                <a:ext uri="{FF2B5EF4-FFF2-40B4-BE49-F238E27FC236}">
                  <a16:creationId xmlns:a16="http://schemas.microsoft.com/office/drawing/2014/main" id="{00000000-0008-0000-0600-000009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146050</xdr:colOff>
          <xdr:row>33</xdr:row>
          <xdr:rowOff>184150</xdr:rowOff>
        </xdr:from>
        <xdr:to>
          <xdr:col>17</xdr:col>
          <xdr:colOff>127000</xdr:colOff>
          <xdr:row>35</xdr:row>
          <xdr:rowOff>38100</xdr:rowOff>
        </xdr:to>
        <xdr:sp macro="" textlink="">
          <xdr:nvSpPr>
            <xdr:cNvPr id="43018" name="Check Box 10" hidden="1">
              <a:extLst>
                <a:ext uri="{63B3BB69-23CF-44E3-9099-C40C66FF867C}">
                  <a14:compatExt spid="_x0000_s43018"/>
                </a:ext>
                <a:ext uri="{FF2B5EF4-FFF2-40B4-BE49-F238E27FC236}">
                  <a16:creationId xmlns:a16="http://schemas.microsoft.com/office/drawing/2014/main" id="{00000000-0008-0000-0600-00000A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146050</xdr:colOff>
          <xdr:row>34</xdr:row>
          <xdr:rowOff>184150</xdr:rowOff>
        </xdr:from>
        <xdr:to>
          <xdr:col>17</xdr:col>
          <xdr:colOff>127000</xdr:colOff>
          <xdr:row>36</xdr:row>
          <xdr:rowOff>38100</xdr:rowOff>
        </xdr:to>
        <xdr:sp macro="" textlink="">
          <xdr:nvSpPr>
            <xdr:cNvPr id="43019" name="Check Box 11" hidden="1">
              <a:extLst>
                <a:ext uri="{63B3BB69-23CF-44E3-9099-C40C66FF867C}">
                  <a14:compatExt spid="_x0000_s43019"/>
                </a:ext>
                <a:ext uri="{FF2B5EF4-FFF2-40B4-BE49-F238E27FC236}">
                  <a16:creationId xmlns:a16="http://schemas.microsoft.com/office/drawing/2014/main" id="{00000000-0008-0000-0600-00000B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146050</xdr:colOff>
          <xdr:row>35</xdr:row>
          <xdr:rowOff>184150</xdr:rowOff>
        </xdr:from>
        <xdr:to>
          <xdr:col>17</xdr:col>
          <xdr:colOff>127000</xdr:colOff>
          <xdr:row>37</xdr:row>
          <xdr:rowOff>38100</xdr:rowOff>
        </xdr:to>
        <xdr:sp macro="" textlink="">
          <xdr:nvSpPr>
            <xdr:cNvPr id="43020" name="Check Box 12" hidden="1">
              <a:extLst>
                <a:ext uri="{63B3BB69-23CF-44E3-9099-C40C66FF867C}">
                  <a14:compatExt spid="_x0000_s43020"/>
                </a:ext>
                <a:ext uri="{FF2B5EF4-FFF2-40B4-BE49-F238E27FC236}">
                  <a16:creationId xmlns:a16="http://schemas.microsoft.com/office/drawing/2014/main" id="{00000000-0008-0000-0600-00000C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146050</xdr:colOff>
          <xdr:row>36</xdr:row>
          <xdr:rowOff>184150</xdr:rowOff>
        </xdr:from>
        <xdr:to>
          <xdr:col>17</xdr:col>
          <xdr:colOff>127000</xdr:colOff>
          <xdr:row>38</xdr:row>
          <xdr:rowOff>38100</xdr:rowOff>
        </xdr:to>
        <xdr:sp macro="" textlink="">
          <xdr:nvSpPr>
            <xdr:cNvPr id="43021" name="Check Box 13" hidden="1">
              <a:extLst>
                <a:ext uri="{63B3BB69-23CF-44E3-9099-C40C66FF867C}">
                  <a14:compatExt spid="_x0000_s43021"/>
                </a:ext>
                <a:ext uri="{FF2B5EF4-FFF2-40B4-BE49-F238E27FC236}">
                  <a16:creationId xmlns:a16="http://schemas.microsoft.com/office/drawing/2014/main" id="{00000000-0008-0000-0600-00000D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146050</xdr:colOff>
          <xdr:row>37</xdr:row>
          <xdr:rowOff>184150</xdr:rowOff>
        </xdr:from>
        <xdr:to>
          <xdr:col>17</xdr:col>
          <xdr:colOff>127000</xdr:colOff>
          <xdr:row>39</xdr:row>
          <xdr:rowOff>38100</xdr:rowOff>
        </xdr:to>
        <xdr:sp macro="" textlink="">
          <xdr:nvSpPr>
            <xdr:cNvPr id="43022" name="Check Box 14" hidden="1">
              <a:extLst>
                <a:ext uri="{63B3BB69-23CF-44E3-9099-C40C66FF867C}">
                  <a14:compatExt spid="_x0000_s43022"/>
                </a:ext>
                <a:ext uri="{FF2B5EF4-FFF2-40B4-BE49-F238E27FC236}">
                  <a16:creationId xmlns:a16="http://schemas.microsoft.com/office/drawing/2014/main" id="{00000000-0008-0000-0600-00000E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146050</xdr:colOff>
          <xdr:row>38</xdr:row>
          <xdr:rowOff>184150</xdr:rowOff>
        </xdr:from>
        <xdr:to>
          <xdr:col>17</xdr:col>
          <xdr:colOff>127000</xdr:colOff>
          <xdr:row>40</xdr:row>
          <xdr:rowOff>38100</xdr:rowOff>
        </xdr:to>
        <xdr:sp macro="" textlink="">
          <xdr:nvSpPr>
            <xdr:cNvPr id="43023" name="Check Box 15" hidden="1">
              <a:extLst>
                <a:ext uri="{63B3BB69-23CF-44E3-9099-C40C66FF867C}">
                  <a14:compatExt spid="_x0000_s43023"/>
                </a:ext>
                <a:ext uri="{FF2B5EF4-FFF2-40B4-BE49-F238E27FC236}">
                  <a16:creationId xmlns:a16="http://schemas.microsoft.com/office/drawing/2014/main" id="{00000000-0008-0000-0600-00000F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146050</xdr:colOff>
          <xdr:row>39</xdr:row>
          <xdr:rowOff>184150</xdr:rowOff>
        </xdr:from>
        <xdr:to>
          <xdr:col>17</xdr:col>
          <xdr:colOff>127000</xdr:colOff>
          <xdr:row>41</xdr:row>
          <xdr:rowOff>38100</xdr:rowOff>
        </xdr:to>
        <xdr:sp macro="" textlink="">
          <xdr:nvSpPr>
            <xdr:cNvPr id="43024" name="Check Box 16" hidden="1">
              <a:extLst>
                <a:ext uri="{63B3BB69-23CF-44E3-9099-C40C66FF867C}">
                  <a14:compatExt spid="_x0000_s43024"/>
                </a:ext>
                <a:ext uri="{FF2B5EF4-FFF2-40B4-BE49-F238E27FC236}">
                  <a16:creationId xmlns:a16="http://schemas.microsoft.com/office/drawing/2014/main" id="{00000000-0008-0000-0600-000010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146050</xdr:colOff>
          <xdr:row>40</xdr:row>
          <xdr:rowOff>184150</xdr:rowOff>
        </xdr:from>
        <xdr:to>
          <xdr:col>17</xdr:col>
          <xdr:colOff>127000</xdr:colOff>
          <xdr:row>42</xdr:row>
          <xdr:rowOff>38100</xdr:rowOff>
        </xdr:to>
        <xdr:sp macro="" textlink="">
          <xdr:nvSpPr>
            <xdr:cNvPr id="43025" name="Check Box 17" hidden="1">
              <a:extLst>
                <a:ext uri="{63B3BB69-23CF-44E3-9099-C40C66FF867C}">
                  <a14:compatExt spid="_x0000_s43025"/>
                </a:ext>
                <a:ext uri="{FF2B5EF4-FFF2-40B4-BE49-F238E27FC236}">
                  <a16:creationId xmlns:a16="http://schemas.microsoft.com/office/drawing/2014/main" id="{00000000-0008-0000-0600-000011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146050</xdr:colOff>
          <xdr:row>41</xdr:row>
          <xdr:rowOff>184150</xdr:rowOff>
        </xdr:from>
        <xdr:to>
          <xdr:col>17</xdr:col>
          <xdr:colOff>127000</xdr:colOff>
          <xdr:row>43</xdr:row>
          <xdr:rowOff>38100</xdr:rowOff>
        </xdr:to>
        <xdr:sp macro="" textlink="">
          <xdr:nvSpPr>
            <xdr:cNvPr id="43026" name="Check Box 18" hidden="1">
              <a:extLst>
                <a:ext uri="{63B3BB69-23CF-44E3-9099-C40C66FF867C}">
                  <a14:compatExt spid="_x0000_s43026"/>
                </a:ext>
                <a:ext uri="{FF2B5EF4-FFF2-40B4-BE49-F238E27FC236}">
                  <a16:creationId xmlns:a16="http://schemas.microsoft.com/office/drawing/2014/main" id="{00000000-0008-0000-0600-000012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146050</xdr:colOff>
          <xdr:row>42</xdr:row>
          <xdr:rowOff>184150</xdr:rowOff>
        </xdr:from>
        <xdr:to>
          <xdr:col>17</xdr:col>
          <xdr:colOff>127000</xdr:colOff>
          <xdr:row>44</xdr:row>
          <xdr:rowOff>38100</xdr:rowOff>
        </xdr:to>
        <xdr:sp macro="" textlink="">
          <xdr:nvSpPr>
            <xdr:cNvPr id="43027" name="Check Box 19" hidden="1">
              <a:extLst>
                <a:ext uri="{63B3BB69-23CF-44E3-9099-C40C66FF867C}">
                  <a14:compatExt spid="_x0000_s43027"/>
                </a:ext>
                <a:ext uri="{FF2B5EF4-FFF2-40B4-BE49-F238E27FC236}">
                  <a16:creationId xmlns:a16="http://schemas.microsoft.com/office/drawing/2014/main" id="{00000000-0008-0000-0600-000013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146050</xdr:colOff>
          <xdr:row>43</xdr:row>
          <xdr:rowOff>184150</xdr:rowOff>
        </xdr:from>
        <xdr:to>
          <xdr:col>17</xdr:col>
          <xdr:colOff>127000</xdr:colOff>
          <xdr:row>45</xdr:row>
          <xdr:rowOff>38100</xdr:rowOff>
        </xdr:to>
        <xdr:sp macro="" textlink="">
          <xdr:nvSpPr>
            <xdr:cNvPr id="43028" name="Check Box 20" hidden="1">
              <a:extLst>
                <a:ext uri="{63B3BB69-23CF-44E3-9099-C40C66FF867C}">
                  <a14:compatExt spid="_x0000_s43028"/>
                </a:ext>
                <a:ext uri="{FF2B5EF4-FFF2-40B4-BE49-F238E27FC236}">
                  <a16:creationId xmlns:a16="http://schemas.microsoft.com/office/drawing/2014/main" id="{00000000-0008-0000-0600-000014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146050</xdr:colOff>
          <xdr:row>44</xdr:row>
          <xdr:rowOff>184150</xdr:rowOff>
        </xdr:from>
        <xdr:to>
          <xdr:col>17</xdr:col>
          <xdr:colOff>127000</xdr:colOff>
          <xdr:row>46</xdr:row>
          <xdr:rowOff>38100</xdr:rowOff>
        </xdr:to>
        <xdr:sp macro="" textlink="">
          <xdr:nvSpPr>
            <xdr:cNvPr id="43029" name="Check Box 21" hidden="1">
              <a:extLst>
                <a:ext uri="{63B3BB69-23CF-44E3-9099-C40C66FF867C}">
                  <a14:compatExt spid="_x0000_s43029"/>
                </a:ext>
                <a:ext uri="{FF2B5EF4-FFF2-40B4-BE49-F238E27FC236}">
                  <a16:creationId xmlns:a16="http://schemas.microsoft.com/office/drawing/2014/main" id="{00000000-0008-0000-0600-000015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146050</xdr:colOff>
          <xdr:row>45</xdr:row>
          <xdr:rowOff>184150</xdr:rowOff>
        </xdr:from>
        <xdr:to>
          <xdr:col>17</xdr:col>
          <xdr:colOff>127000</xdr:colOff>
          <xdr:row>47</xdr:row>
          <xdr:rowOff>38100</xdr:rowOff>
        </xdr:to>
        <xdr:sp macro="" textlink="">
          <xdr:nvSpPr>
            <xdr:cNvPr id="43030" name="Check Box 22" hidden="1">
              <a:extLst>
                <a:ext uri="{63B3BB69-23CF-44E3-9099-C40C66FF867C}">
                  <a14:compatExt spid="_x0000_s43030"/>
                </a:ext>
                <a:ext uri="{FF2B5EF4-FFF2-40B4-BE49-F238E27FC236}">
                  <a16:creationId xmlns:a16="http://schemas.microsoft.com/office/drawing/2014/main" id="{00000000-0008-0000-0600-000016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146050</xdr:colOff>
          <xdr:row>46</xdr:row>
          <xdr:rowOff>184150</xdr:rowOff>
        </xdr:from>
        <xdr:to>
          <xdr:col>17</xdr:col>
          <xdr:colOff>127000</xdr:colOff>
          <xdr:row>48</xdr:row>
          <xdr:rowOff>38100</xdr:rowOff>
        </xdr:to>
        <xdr:sp macro="" textlink="">
          <xdr:nvSpPr>
            <xdr:cNvPr id="43031" name="Check Box 23" hidden="1">
              <a:extLst>
                <a:ext uri="{63B3BB69-23CF-44E3-9099-C40C66FF867C}">
                  <a14:compatExt spid="_x0000_s43031"/>
                </a:ext>
                <a:ext uri="{FF2B5EF4-FFF2-40B4-BE49-F238E27FC236}">
                  <a16:creationId xmlns:a16="http://schemas.microsoft.com/office/drawing/2014/main" id="{00000000-0008-0000-0600-000017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146050</xdr:colOff>
          <xdr:row>47</xdr:row>
          <xdr:rowOff>184150</xdr:rowOff>
        </xdr:from>
        <xdr:to>
          <xdr:col>17</xdr:col>
          <xdr:colOff>127000</xdr:colOff>
          <xdr:row>49</xdr:row>
          <xdr:rowOff>38100</xdr:rowOff>
        </xdr:to>
        <xdr:sp macro="" textlink="">
          <xdr:nvSpPr>
            <xdr:cNvPr id="43032" name="Check Box 24" hidden="1">
              <a:extLst>
                <a:ext uri="{63B3BB69-23CF-44E3-9099-C40C66FF867C}">
                  <a14:compatExt spid="_x0000_s43032"/>
                </a:ext>
                <a:ext uri="{FF2B5EF4-FFF2-40B4-BE49-F238E27FC236}">
                  <a16:creationId xmlns:a16="http://schemas.microsoft.com/office/drawing/2014/main" id="{00000000-0008-0000-0600-000018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146050</xdr:colOff>
          <xdr:row>48</xdr:row>
          <xdr:rowOff>184150</xdr:rowOff>
        </xdr:from>
        <xdr:to>
          <xdr:col>17</xdr:col>
          <xdr:colOff>127000</xdr:colOff>
          <xdr:row>50</xdr:row>
          <xdr:rowOff>0</xdr:rowOff>
        </xdr:to>
        <xdr:sp macro="" textlink="">
          <xdr:nvSpPr>
            <xdr:cNvPr id="43033" name="Check Box 25" hidden="1">
              <a:extLst>
                <a:ext uri="{63B3BB69-23CF-44E3-9099-C40C66FF867C}">
                  <a14:compatExt spid="_x0000_s43033"/>
                </a:ext>
                <a:ext uri="{FF2B5EF4-FFF2-40B4-BE49-F238E27FC236}">
                  <a16:creationId xmlns:a16="http://schemas.microsoft.com/office/drawing/2014/main" id="{00000000-0008-0000-0600-000019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146050</xdr:colOff>
          <xdr:row>49</xdr:row>
          <xdr:rowOff>184150</xdr:rowOff>
        </xdr:from>
        <xdr:to>
          <xdr:col>17</xdr:col>
          <xdr:colOff>127000</xdr:colOff>
          <xdr:row>51</xdr:row>
          <xdr:rowOff>38100</xdr:rowOff>
        </xdr:to>
        <xdr:sp macro="" textlink="">
          <xdr:nvSpPr>
            <xdr:cNvPr id="43034" name="Check Box 26" hidden="1">
              <a:extLst>
                <a:ext uri="{63B3BB69-23CF-44E3-9099-C40C66FF867C}">
                  <a14:compatExt spid="_x0000_s43034"/>
                </a:ext>
                <a:ext uri="{FF2B5EF4-FFF2-40B4-BE49-F238E27FC236}">
                  <a16:creationId xmlns:a16="http://schemas.microsoft.com/office/drawing/2014/main" id="{00000000-0008-0000-0600-00001A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146050</xdr:colOff>
          <xdr:row>50</xdr:row>
          <xdr:rowOff>184150</xdr:rowOff>
        </xdr:from>
        <xdr:to>
          <xdr:col>17</xdr:col>
          <xdr:colOff>127000</xdr:colOff>
          <xdr:row>52</xdr:row>
          <xdr:rowOff>38100</xdr:rowOff>
        </xdr:to>
        <xdr:sp macro="" textlink="">
          <xdr:nvSpPr>
            <xdr:cNvPr id="43035" name="Check Box 27" hidden="1">
              <a:extLst>
                <a:ext uri="{63B3BB69-23CF-44E3-9099-C40C66FF867C}">
                  <a14:compatExt spid="_x0000_s43035"/>
                </a:ext>
                <a:ext uri="{FF2B5EF4-FFF2-40B4-BE49-F238E27FC236}">
                  <a16:creationId xmlns:a16="http://schemas.microsoft.com/office/drawing/2014/main" id="{00000000-0008-0000-0600-00001B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146050</xdr:colOff>
          <xdr:row>51</xdr:row>
          <xdr:rowOff>184150</xdr:rowOff>
        </xdr:from>
        <xdr:to>
          <xdr:col>17</xdr:col>
          <xdr:colOff>127000</xdr:colOff>
          <xdr:row>53</xdr:row>
          <xdr:rowOff>38100</xdr:rowOff>
        </xdr:to>
        <xdr:sp macro="" textlink="">
          <xdr:nvSpPr>
            <xdr:cNvPr id="43036" name="Check Box 28" hidden="1">
              <a:extLst>
                <a:ext uri="{63B3BB69-23CF-44E3-9099-C40C66FF867C}">
                  <a14:compatExt spid="_x0000_s43036"/>
                </a:ext>
                <a:ext uri="{FF2B5EF4-FFF2-40B4-BE49-F238E27FC236}">
                  <a16:creationId xmlns:a16="http://schemas.microsoft.com/office/drawing/2014/main" id="{00000000-0008-0000-0600-00001C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146050</xdr:colOff>
          <xdr:row>52</xdr:row>
          <xdr:rowOff>184150</xdr:rowOff>
        </xdr:from>
        <xdr:to>
          <xdr:col>17</xdr:col>
          <xdr:colOff>127000</xdr:colOff>
          <xdr:row>54</xdr:row>
          <xdr:rowOff>38100</xdr:rowOff>
        </xdr:to>
        <xdr:sp macro="" textlink="">
          <xdr:nvSpPr>
            <xdr:cNvPr id="43037" name="Check Box 29" hidden="1">
              <a:extLst>
                <a:ext uri="{63B3BB69-23CF-44E3-9099-C40C66FF867C}">
                  <a14:compatExt spid="_x0000_s43037"/>
                </a:ext>
                <a:ext uri="{FF2B5EF4-FFF2-40B4-BE49-F238E27FC236}">
                  <a16:creationId xmlns:a16="http://schemas.microsoft.com/office/drawing/2014/main" id="{00000000-0008-0000-0600-00001D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146050</xdr:colOff>
          <xdr:row>53</xdr:row>
          <xdr:rowOff>184150</xdr:rowOff>
        </xdr:from>
        <xdr:to>
          <xdr:col>17</xdr:col>
          <xdr:colOff>127000</xdr:colOff>
          <xdr:row>55</xdr:row>
          <xdr:rowOff>38100</xdr:rowOff>
        </xdr:to>
        <xdr:sp macro="" textlink="">
          <xdr:nvSpPr>
            <xdr:cNvPr id="43038" name="Check Box 30" hidden="1">
              <a:extLst>
                <a:ext uri="{63B3BB69-23CF-44E3-9099-C40C66FF867C}">
                  <a14:compatExt spid="_x0000_s43038"/>
                </a:ext>
                <a:ext uri="{FF2B5EF4-FFF2-40B4-BE49-F238E27FC236}">
                  <a16:creationId xmlns:a16="http://schemas.microsoft.com/office/drawing/2014/main" id="{00000000-0008-0000-0600-00001E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146050</xdr:colOff>
          <xdr:row>54</xdr:row>
          <xdr:rowOff>184150</xdr:rowOff>
        </xdr:from>
        <xdr:to>
          <xdr:col>17</xdr:col>
          <xdr:colOff>127000</xdr:colOff>
          <xdr:row>56</xdr:row>
          <xdr:rowOff>38100</xdr:rowOff>
        </xdr:to>
        <xdr:sp macro="" textlink="">
          <xdr:nvSpPr>
            <xdr:cNvPr id="43039" name="Check Box 31" hidden="1">
              <a:extLst>
                <a:ext uri="{63B3BB69-23CF-44E3-9099-C40C66FF867C}">
                  <a14:compatExt spid="_x0000_s43039"/>
                </a:ext>
                <a:ext uri="{FF2B5EF4-FFF2-40B4-BE49-F238E27FC236}">
                  <a16:creationId xmlns:a16="http://schemas.microsoft.com/office/drawing/2014/main" id="{00000000-0008-0000-0600-00001F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146050</xdr:colOff>
          <xdr:row>55</xdr:row>
          <xdr:rowOff>184150</xdr:rowOff>
        </xdr:from>
        <xdr:to>
          <xdr:col>17</xdr:col>
          <xdr:colOff>127000</xdr:colOff>
          <xdr:row>57</xdr:row>
          <xdr:rowOff>38100</xdr:rowOff>
        </xdr:to>
        <xdr:sp macro="" textlink="">
          <xdr:nvSpPr>
            <xdr:cNvPr id="43040" name="Check Box 32" hidden="1">
              <a:extLst>
                <a:ext uri="{63B3BB69-23CF-44E3-9099-C40C66FF867C}">
                  <a14:compatExt spid="_x0000_s43040"/>
                </a:ext>
                <a:ext uri="{FF2B5EF4-FFF2-40B4-BE49-F238E27FC236}">
                  <a16:creationId xmlns:a16="http://schemas.microsoft.com/office/drawing/2014/main" id="{00000000-0008-0000-0600-000020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146050</xdr:colOff>
          <xdr:row>56</xdr:row>
          <xdr:rowOff>184150</xdr:rowOff>
        </xdr:from>
        <xdr:to>
          <xdr:col>17</xdr:col>
          <xdr:colOff>127000</xdr:colOff>
          <xdr:row>58</xdr:row>
          <xdr:rowOff>38100</xdr:rowOff>
        </xdr:to>
        <xdr:sp macro="" textlink="">
          <xdr:nvSpPr>
            <xdr:cNvPr id="43041" name="Check Box 33" hidden="1">
              <a:extLst>
                <a:ext uri="{63B3BB69-23CF-44E3-9099-C40C66FF867C}">
                  <a14:compatExt spid="_x0000_s43041"/>
                </a:ext>
                <a:ext uri="{FF2B5EF4-FFF2-40B4-BE49-F238E27FC236}">
                  <a16:creationId xmlns:a16="http://schemas.microsoft.com/office/drawing/2014/main" id="{00000000-0008-0000-0600-000021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146050</xdr:colOff>
          <xdr:row>57</xdr:row>
          <xdr:rowOff>184150</xdr:rowOff>
        </xdr:from>
        <xdr:to>
          <xdr:col>17</xdr:col>
          <xdr:colOff>127000</xdr:colOff>
          <xdr:row>59</xdr:row>
          <xdr:rowOff>38100</xdr:rowOff>
        </xdr:to>
        <xdr:sp macro="" textlink="">
          <xdr:nvSpPr>
            <xdr:cNvPr id="43042" name="Check Box 34" hidden="1">
              <a:extLst>
                <a:ext uri="{63B3BB69-23CF-44E3-9099-C40C66FF867C}">
                  <a14:compatExt spid="_x0000_s43042"/>
                </a:ext>
                <a:ext uri="{FF2B5EF4-FFF2-40B4-BE49-F238E27FC236}">
                  <a16:creationId xmlns:a16="http://schemas.microsoft.com/office/drawing/2014/main" id="{00000000-0008-0000-0600-000022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146050</xdr:colOff>
          <xdr:row>58</xdr:row>
          <xdr:rowOff>184150</xdr:rowOff>
        </xdr:from>
        <xdr:to>
          <xdr:col>17</xdr:col>
          <xdr:colOff>127000</xdr:colOff>
          <xdr:row>60</xdr:row>
          <xdr:rowOff>38100</xdr:rowOff>
        </xdr:to>
        <xdr:sp macro="" textlink="">
          <xdr:nvSpPr>
            <xdr:cNvPr id="43043" name="Check Box 35" hidden="1">
              <a:extLst>
                <a:ext uri="{63B3BB69-23CF-44E3-9099-C40C66FF867C}">
                  <a14:compatExt spid="_x0000_s43043"/>
                </a:ext>
                <a:ext uri="{FF2B5EF4-FFF2-40B4-BE49-F238E27FC236}">
                  <a16:creationId xmlns:a16="http://schemas.microsoft.com/office/drawing/2014/main" id="{00000000-0008-0000-0600-000023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146050</xdr:colOff>
          <xdr:row>59</xdr:row>
          <xdr:rowOff>184150</xdr:rowOff>
        </xdr:from>
        <xdr:to>
          <xdr:col>17</xdr:col>
          <xdr:colOff>127000</xdr:colOff>
          <xdr:row>61</xdr:row>
          <xdr:rowOff>38100</xdr:rowOff>
        </xdr:to>
        <xdr:sp macro="" textlink="">
          <xdr:nvSpPr>
            <xdr:cNvPr id="43044" name="Check Box 36" hidden="1">
              <a:extLst>
                <a:ext uri="{63B3BB69-23CF-44E3-9099-C40C66FF867C}">
                  <a14:compatExt spid="_x0000_s43044"/>
                </a:ext>
                <a:ext uri="{FF2B5EF4-FFF2-40B4-BE49-F238E27FC236}">
                  <a16:creationId xmlns:a16="http://schemas.microsoft.com/office/drawing/2014/main" id="{00000000-0008-0000-0600-000024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146050</xdr:colOff>
          <xdr:row>60</xdr:row>
          <xdr:rowOff>184150</xdr:rowOff>
        </xdr:from>
        <xdr:to>
          <xdr:col>17</xdr:col>
          <xdr:colOff>127000</xdr:colOff>
          <xdr:row>62</xdr:row>
          <xdr:rowOff>38100</xdr:rowOff>
        </xdr:to>
        <xdr:sp macro="" textlink="">
          <xdr:nvSpPr>
            <xdr:cNvPr id="43045" name="Check Box 37" hidden="1">
              <a:extLst>
                <a:ext uri="{63B3BB69-23CF-44E3-9099-C40C66FF867C}">
                  <a14:compatExt spid="_x0000_s43045"/>
                </a:ext>
                <a:ext uri="{FF2B5EF4-FFF2-40B4-BE49-F238E27FC236}">
                  <a16:creationId xmlns:a16="http://schemas.microsoft.com/office/drawing/2014/main" id="{00000000-0008-0000-0600-000025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146050</xdr:colOff>
          <xdr:row>61</xdr:row>
          <xdr:rowOff>184150</xdr:rowOff>
        </xdr:from>
        <xdr:to>
          <xdr:col>17</xdr:col>
          <xdr:colOff>127000</xdr:colOff>
          <xdr:row>63</xdr:row>
          <xdr:rowOff>0</xdr:rowOff>
        </xdr:to>
        <xdr:sp macro="" textlink="">
          <xdr:nvSpPr>
            <xdr:cNvPr id="43046" name="Check Box 38" hidden="1">
              <a:extLst>
                <a:ext uri="{63B3BB69-23CF-44E3-9099-C40C66FF867C}">
                  <a14:compatExt spid="_x0000_s43046"/>
                </a:ext>
                <a:ext uri="{FF2B5EF4-FFF2-40B4-BE49-F238E27FC236}">
                  <a16:creationId xmlns:a16="http://schemas.microsoft.com/office/drawing/2014/main" id="{00000000-0008-0000-0600-000026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203200</xdr:colOff>
          <xdr:row>10</xdr:row>
          <xdr:rowOff>107950</xdr:rowOff>
        </xdr:from>
        <xdr:to>
          <xdr:col>8</xdr:col>
          <xdr:colOff>127000</xdr:colOff>
          <xdr:row>11</xdr:row>
          <xdr:rowOff>88900</xdr:rowOff>
        </xdr:to>
        <xdr:sp macro="" textlink="">
          <xdr:nvSpPr>
            <xdr:cNvPr id="43047" name="Check Box 39" hidden="1">
              <a:extLst>
                <a:ext uri="{63B3BB69-23CF-44E3-9099-C40C66FF867C}">
                  <a14:compatExt spid="_x0000_s43047"/>
                </a:ext>
                <a:ext uri="{FF2B5EF4-FFF2-40B4-BE49-F238E27FC236}">
                  <a16:creationId xmlns:a16="http://schemas.microsoft.com/office/drawing/2014/main" id="{00000000-0008-0000-0600-000027A80000}"/>
                </a:ext>
              </a:extLst>
            </xdr:cNvPr>
            <xdr:cNvSpPr/>
          </xdr:nvSpPr>
          <xdr:spPr bwMode="auto">
            <a:xfrm>
              <a:off x="0" y="0"/>
              <a:ext cx="0" cy="0"/>
            </a:xfrm>
            <a:prstGeom prst="rect">
              <a:avLst/>
            </a:prstGeom>
            <a:noFill/>
            <a:ln>
              <a:noFill/>
            </a:ln>
            <a:extLst>
              <a:ext uri="{909E8E84-426E-40DD-AFC4-6F175D3DCCD1}">
                <a14:hiddenFill>
                  <a:solidFill>
                    <a:srgbClr val="969696" mc:Ignorable="a14" a14:legacySpreadsheetColorIndex="5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146050</xdr:colOff>
          <xdr:row>15</xdr:row>
          <xdr:rowOff>184150</xdr:rowOff>
        </xdr:from>
        <xdr:to>
          <xdr:col>17</xdr:col>
          <xdr:colOff>127000</xdr:colOff>
          <xdr:row>17</xdr:row>
          <xdr:rowOff>38100</xdr:rowOff>
        </xdr:to>
        <xdr:sp macro="" textlink="">
          <xdr:nvSpPr>
            <xdr:cNvPr id="43048" name="Check Box 40" hidden="1">
              <a:extLst>
                <a:ext uri="{63B3BB69-23CF-44E3-9099-C40C66FF867C}">
                  <a14:compatExt spid="_x0000_s43048"/>
                </a:ext>
                <a:ext uri="{FF2B5EF4-FFF2-40B4-BE49-F238E27FC236}">
                  <a16:creationId xmlns:a16="http://schemas.microsoft.com/office/drawing/2014/main" id="{00000000-0008-0000-0600-000028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146050</xdr:colOff>
          <xdr:row>16</xdr:row>
          <xdr:rowOff>184150</xdr:rowOff>
        </xdr:from>
        <xdr:to>
          <xdr:col>17</xdr:col>
          <xdr:colOff>127000</xdr:colOff>
          <xdr:row>18</xdr:row>
          <xdr:rowOff>38100</xdr:rowOff>
        </xdr:to>
        <xdr:sp macro="" textlink="">
          <xdr:nvSpPr>
            <xdr:cNvPr id="43049" name="Check Box 41" hidden="1">
              <a:extLst>
                <a:ext uri="{63B3BB69-23CF-44E3-9099-C40C66FF867C}">
                  <a14:compatExt spid="_x0000_s43049"/>
                </a:ext>
                <a:ext uri="{FF2B5EF4-FFF2-40B4-BE49-F238E27FC236}">
                  <a16:creationId xmlns:a16="http://schemas.microsoft.com/office/drawing/2014/main" id="{00000000-0008-0000-0600-000029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146050</xdr:colOff>
          <xdr:row>17</xdr:row>
          <xdr:rowOff>184150</xdr:rowOff>
        </xdr:from>
        <xdr:to>
          <xdr:col>17</xdr:col>
          <xdr:colOff>127000</xdr:colOff>
          <xdr:row>19</xdr:row>
          <xdr:rowOff>38100</xdr:rowOff>
        </xdr:to>
        <xdr:sp macro="" textlink="">
          <xdr:nvSpPr>
            <xdr:cNvPr id="43050" name="Check Box 42" hidden="1">
              <a:extLst>
                <a:ext uri="{63B3BB69-23CF-44E3-9099-C40C66FF867C}">
                  <a14:compatExt spid="_x0000_s43050"/>
                </a:ext>
                <a:ext uri="{FF2B5EF4-FFF2-40B4-BE49-F238E27FC236}">
                  <a16:creationId xmlns:a16="http://schemas.microsoft.com/office/drawing/2014/main" id="{00000000-0008-0000-0600-00002A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146050</xdr:colOff>
          <xdr:row>18</xdr:row>
          <xdr:rowOff>184150</xdr:rowOff>
        </xdr:from>
        <xdr:to>
          <xdr:col>17</xdr:col>
          <xdr:colOff>127000</xdr:colOff>
          <xdr:row>20</xdr:row>
          <xdr:rowOff>38100</xdr:rowOff>
        </xdr:to>
        <xdr:sp macro="" textlink="">
          <xdr:nvSpPr>
            <xdr:cNvPr id="43051" name="Check Box 43" hidden="1">
              <a:extLst>
                <a:ext uri="{63B3BB69-23CF-44E3-9099-C40C66FF867C}">
                  <a14:compatExt spid="_x0000_s43051"/>
                </a:ext>
                <a:ext uri="{FF2B5EF4-FFF2-40B4-BE49-F238E27FC236}">
                  <a16:creationId xmlns:a16="http://schemas.microsoft.com/office/drawing/2014/main" id="{00000000-0008-0000-0600-00002B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146050</xdr:colOff>
          <xdr:row>19</xdr:row>
          <xdr:rowOff>184150</xdr:rowOff>
        </xdr:from>
        <xdr:to>
          <xdr:col>17</xdr:col>
          <xdr:colOff>127000</xdr:colOff>
          <xdr:row>21</xdr:row>
          <xdr:rowOff>38100</xdr:rowOff>
        </xdr:to>
        <xdr:sp macro="" textlink="">
          <xdr:nvSpPr>
            <xdr:cNvPr id="43052" name="Check Box 44" hidden="1">
              <a:extLst>
                <a:ext uri="{63B3BB69-23CF-44E3-9099-C40C66FF867C}">
                  <a14:compatExt spid="_x0000_s43052"/>
                </a:ext>
                <a:ext uri="{FF2B5EF4-FFF2-40B4-BE49-F238E27FC236}">
                  <a16:creationId xmlns:a16="http://schemas.microsoft.com/office/drawing/2014/main" id="{00000000-0008-0000-0600-00002C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146050</xdr:colOff>
          <xdr:row>20</xdr:row>
          <xdr:rowOff>184150</xdr:rowOff>
        </xdr:from>
        <xdr:to>
          <xdr:col>17</xdr:col>
          <xdr:colOff>127000</xdr:colOff>
          <xdr:row>22</xdr:row>
          <xdr:rowOff>38100</xdr:rowOff>
        </xdr:to>
        <xdr:sp macro="" textlink="">
          <xdr:nvSpPr>
            <xdr:cNvPr id="43053" name="Check Box 45" hidden="1">
              <a:extLst>
                <a:ext uri="{63B3BB69-23CF-44E3-9099-C40C66FF867C}">
                  <a14:compatExt spid="_x0000_s43053"/>
                </a:ext>
                <a:ext uri="{FF2B5EF4-FFF2-40B4-BE49-F238E27FC236}">
                  <a16:creationId xmlns:a16="http://schemas.microsoft.com/office/drawing/2014/main" id="{00000000-0008-0000-0600-00002D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146050</xdr:colOff>
          <xdr:row>22</xdr:row>
          <xdr:rowOff>184150</xdr:rowOff>
        </xdr:from>
        <xdr:to>
          <xdr:col>17</xdr:col>
          <xdr:colOff>127000</xdr:colOff>
          <xdr:row>24</xdr:row>
          <xdr:rowOff>38100</xdr:rowOff>
        </xdr:to>
        <xdr:sp macro="" textlink="">
          <xdr:nvSpPr>
            <xdr:cNvPr id="43054" name="Check Box 46" hidden="1">
              <a:extLst>
                <a:ext uri="{63B3BB69-23CF-44E3-9099-C40C66FF867C}">
                  <a14:compatExt spid="_x0000_s43054"/>
                </a:ext>
                <a:ext uri="{FF2B5EF4-FFF2-40B4-BE49-F238E27FC236}">
                  <a16:creationId xmlns:a16="http://schemas.microsoft.com/office/drawing/2014/main" id="{00000000-0008-0000-0600-00002E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146050</xdr:colOff>
          <xdr:row>21</xdr:row>
          <xdr:rowOff>184150</xdr:rowOff>
        </xdr:from>
        <xdr:to>
          <xdr:col>17</xdr:col>
          <xdr:colOff>127000</xdr:colOff>
          <xdr:row>23</xdr:row>
          <xdr:rowOff>38100</xdr:rowOff>
        </xdr:to>
        <xdr:sp macro="" textlink="">
          <xdr:nvSpPr>
            <xdr:cNvPr id="43055" name="Check Box 47" hidden="1">
              <a:extLst>
                <a:ext uri="{63B3BB69-23CF-44E3-9099-C40C66FF867C}">
                  <a14:compatExt spid="_x0000_s43055"/>
                </a:ext>
                <a:ext uri="{FF2B5EF4-FFF2-40B4-BE49-F238E27FC236}">
                  <a16:creationId xmlns:a16="http://schemas.microsoft.com/office/drawing/2014/main" id="{00000000-0008-0000-0600-00002F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146050</xdr:colOff>
          <xdr:row>23</xdr:row>
          <xdr:rowOff>184150</xdr:rowOff>
        </xdr:from>
        <xdr:to>
          <xdr:col>17</xdr:col>
          <xdr:colOff>127000</xdr:colOff>
          <xdr:row>25</xdr:row>
          <xdr:rowOff>38100</xdr:rowOff>
        </xdr:to>
        <xdr:sp macro="" textlink="">
          <xdr:nvSpPr>
            <xdr:cNvPr id="43056" name="Check Box 48" hidden="1">
              <a:extLst>
                <a:ext uri="{63B3BB69-23CF-44E3-9099-C40C66FF867C}">
                  <a14:compatExt spid="_x0000_s43056"/>
                </a:ext>
                <a:ext uri="{FF2B5EF4-FFF2-40B4-BE49-F238E27FC236}">
                  <a16:creationId xmlns:a16="http://schemas.microsoft.com/office/drawing/2014/main" id="{00000000-0008-0000-0600-000030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146050</xdr:colOff>
          <xdr:row>24</xdr:row>
          <xdr:rowOff>184150</xdr:rowOff>
        </xdr:from>
        <xdr:to>
          <xdr:col>17</xdr:col>
          <xdr:colOff>127000</xdr:colOff>
          <xdr:row>26</xdr:row>
          <xdr:rowOff>38100</xdr:rowOff>
        </xdr:to>
        <xdr:sp macro="" textlink="">
          <xdr:nvSpPr>
            <xdr:cNvPr id="43057" name="Check Box 49" hidden="1">
              <a:extLst>
                <a:ext uri="{63B3BB69-23CF-44E3-9099-C40C66FF867C}">
                  <a14:compatExt spid="_x0000_s43057"/>
                </a:ext>
                <a:ext uri="{FF2B5EF4-FFF2-40B4-BE49-F238E27FC236}">
                  <a16:creationId xmlns:a16="http://schemas.microsoft.com/office/drawing/2014/main" id="{00000000-0008-0000-0600-000031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146050</xdr:colOff>
          <xdr:row>25</xdr:row>
          <xdr:rowOff>184150</xdr:rowOff>
        </xdr:from>
        <xdr:to>
          <xdr:col>17</xdr:col>
          <xdr:colOff>127000</xdr:colOff>
          <xdr:row>27</xdr:row>
          <xdr:rowOff>38100</xdr:rowOff>
        </xdr:to>
        <xdr:sp macro="" textlink="">
          <xdr:nvSpPr>
            <xdr:cNvPr id="43058" name="Check Box 50" hidden="1">
              <a:extLst>
                <a:ext uri="{63B3BB69-23CF-44E3-9099-C40C66FF867C}">
                  <a14:compatExt spid="_x0000_s43058"/>
                </a:ext>
                <a:ext uri="{FF2B5EF4-FFF2-40B4-BE49-F238E27FC236}">
                  <a16:creationId xmlns:a16="http://schemas.microsoft.com/office/drawing/2014/main" id="{00000000-0008-0000-0600-000032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146050</xdr:colOff>
          <xdr:row>30</xdr:row>
          <xdr:rowOff>184150</xdr:rowOff>
        </xdr:from>
        <xdr:to>
          <xdr:col>17</xdr:col>
          <xdr:colOff>127000</xdr:colOff>
          <xdr:row>32</xdr:row>
          <xdr:rowOff>0</xdr:rowOff>
        </xdr:to>
        <xdr:sp macro="" textlink="">
          <xdr:nvSpPr>
            <xdr:cNvPr id="43059" name="Check Box 51" hidden="1">
              <a:extLst>
                <a:ext uri="{63B3BB69-23CF-44E3-9099-C40C66FF867C}">
                  <a14:compatExt spid="_x0000_s43059"/>
                </a:ext>
                <a:ext uri="{FF2B5EF4-FFF2-40B4-BE49-F238E27FC236}">
                  <a16:creationId xmlns:a16="http://schemas.microsoft.com/office/drawing/2014/main" id="{00000000-0008-0000-0600-000033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146050</xdr:colOff>
          <xdr:row>30</xdr:row>
          <xdr:rowOff>184150</xdr:rowOff>
        </xdr:from>
        <xdr:to>
          <xdr:col>17</xdr:col>
          <xdr:colOff>127000</xdr:colOff>
          <xdr:row>32</xdr:row>
          <xdr:rowOff>0</xdr:rowOff>
        </xdr:to>
        <xdr:sp macro="" textlink="">
          <xdr:nvSpPr>
            <xdr:cNvPr id="43060" name="Check Box 52" hidden="1">
              <a:extLst>
                <a:ext uri="{63B3BB69-23CF-44E3-9099-C40C66FF867C}">
                  <a14:compatExt spid="_x0000_s43060"/>
                </a:ext>
                <a:ext uri="{FF2B5EF4-FFF2-40B4-BE49-F238E27FC236}">
                  <a16:creationId xmlns:a16="http://schemas.microsoft.com/office/drawing/2014/main" id="{00000000-0008-0000-0600-000034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146050</xdr:colOff>
          <xdr:row>38</xdr:row>
          <xdr:rowOff>184150</xdr:rowOff>
        </xdr:from>
        <xdr:to>
          <xdr:col>17</xdr:col>
          <xdr:colOff>127000</xdr:colOff>
          <xdr:row>40</xdr:row>
          <xdr:rowOff>38100</xdr:rowOff>
        </xdr:to>
        <xdr:sp macro="" textlink="">
          <xdr:nvSpPr>
            <xdr:cNvPr id="43061" name="Check Box 53" hidden="1">
              <a:extLst>
                <a:ext uri="{63B3BB69-23CF-44E3-9099-C40C66FF867C}">
                  <a14:compatExt spid="_x0000_s43061"/>
                </a:ext>
                <a:ext uri="{FF2B5EF4-FFF2-40B4-BE49-F238E27FC236}">
                  <a16:creationId xmlns:a16="http://schemas.microsoft.com/office/drawing/2014/main" id="{00000000-0008-0000-0600-000035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16</xdr:col>
          <xdr:colOff>146050</xdr:colOff>
          <xdr:row>13</xdr:row>
          <xdr:rowOff>114300</xdr:rowOff>
        </xdr:from>
        <xdr:to>
          <xdr:col>17</xdr:col>
          <xdr:colOff>127000</xdr:colOff>
          <xdr:row>15</xdr:row>
          <xdr:rowOff>0</xdr:rowOff>
        </xdr:to>
        <xdr:sp macro="" textlink="">
          <xdr:nvSpPr>
            <xdr:cNvPr id="46081" name="Check Box 1" hidden="1">
              <a:extLst>
                <a:ext uri="{63B3BB69-23CF-44E3-9099-C40C66FF867C}">
                  <a14:compatExt spid="_x0000_s46081"/>
                </a:ext>
                <a:ext uri="{FF2B5EF4-FFF2-40B4-BE49-F238E27FC236}">
                  <a16:creationId xmlns:a16="http://schemas.microsoft.com/office/drawing/2014/main" id="{00000000-0008-0000-0700-000001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146050</xdr:colOff>
          <xdr:row>14</xdr:row>
          <xdr:rowOff>184150</xdr:rowOff>
        </xdr:from>
        <xdr:to>
          <xdr:col>17</xdr:col>
          <xdr:colOff>127000</xdr:colOff>
          <xdr:row>16</xdr:row>
          <xdr:rowOff>38100</xdr:rowOff>
        </xdr:to>
        <xdr:sp macro="" textlink="">
          <xdr:nvSpPr>
            <xdr:cNvPr id="46082" name="Check Box 2" hidden="1">
              <a:extLst>
                <a:ext uri="{63B3BB69-23CF-44E3-9099-C40C66FF867C}">
                  <a14:compatExt spid="_x0000_s46082"/>
                </a:ext>
                <a:ext uri="{FF2B5EF4-FFF2-40B4-BE49-F238E27FC236}">
                  <a16:creationId xmlns:a16="http://schemas.microsoft.com/office/drawing/2014/main" id="{00000000-0008-0000-0700-000002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146050</xdr:colOff>
          <xdr:row>26</xdr:row>
          <xdr:rowOff>184150</xdr:rowOff>
        </xdr:from>
        <xdr:to>
          <xdr:col>17</xdr:col>
          <xdr:colOff>127000</xdr:colOff>
          <xdr:row>28</xdr:row>
          <xdr:rowOff>12700</xdr:rowOff>
        </xdr:to>
        <xdr:sp macro="" textlink="">
          <xdr:nvSpPr>
            <xdr:cNvPr id="46083" name="Check Box 3" hidden="1">
              <a:extLst>
                <a:ext uri="{63B3BB69-23CF-44E3-9099-C40C66FF867C}">
                  <a14:compatExt spid="_x0000_s46083"/>
                </a:ext>
                <a:ext uri="{FF2B5EF4-FFF2-40B4-BE49-F238E27FC236}">
                  <a16:creationId xmlns:a16="http://schemas.microsoft.com/office/drawing/2014/main" id="{00000000-0008-0000-0700-000003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146050</xdr:colOff>
          <xdr:row>27</xdr:row>
          <xdr:rowOff>184150</xdr:rowOff>
        </xdr:from>
        <xdr:to>
          <xdr:col>17</xdr:col>
          <xdr:colOff>127000</xdr:colOff>
          <xdr:row>29</xdr:row>
          <xdr:rowOff>38100</xdr:rowOff>
        </xdr:to>
        <xdr:sp macro="" textlink="">
          <xdr:nvSpPr>
            <xdr:cNvPr id="46084" name="Check Box 4" hidden="1">
              <a:extLst>
                <a:ext uri="{63B3BB69-23CF-44E3-9099-C40C66FF867C}">
                  <a14:compatExt spid="_x0000_s46084"/>
                </a:ext>
                <a:ext uri="{FF2B5EF4-FFF2-40B4-BE49-F238E27FC236}">
                  <a16:creationId xmlns:a16="http://schemas.microsoft.com/office/drawing/2014/main" id="{00000000-0008-0000-0700-000004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146050</xdr:colOff>
          <xdr:row>28</xdr:row>
          <xdr:rowOff>184150</xdr:rowOff>
        </xdr:from>
        <xdr:to>
          <xdr:col>17</xdr:col>
          <xdr:colOff>127000</xdr:colOff>
          <xdr:row>30</xdr:row>
          <xdr:rowOff>38100</xdr:rowOff>
        </xdr:to>
        <xdr:sp macro="" textlink="">
          <xdr:nvSpPr>
            <xdr:cNvPr id="46085" name="Check Box 5" hidden="1">
              <a:extLst>
                <a:ext uri="{63B3BB69-23CF-44E3-9099-C40C66FF867C}">
                  <a14:compatExt spid="_x0000_s46085"/>
                </a:ext>
                <a:ext uri="{FF2B5EF4-FFF2-40B4-BE49-F238E27FC236}">
                  <a16:creationId xmlns:a16="http://schemas.microsoft.com/office/drawing/2014/main" id="{00000000-0008-0000-0700-000005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146050</xdr:colOff>
          <xdr:row>29</xdr:row>
          <xdr:rowOff>184150</xdr:rowOff>
        </xdr:from>
        <xdr:to>
          <xdr:col>17</xdr:col>
          <xdr:colOff>127000</xdr:colOff>
          <xdr:row>31</xdr:row>
          <xdr:rowOff>0</xdr:rowOff>
        </xdr:to>
        <xdr:sp macro="" textlink="">
          <xdr:nvSpPr>
            <xdr:cNvPr id="46086" name="Check Box 6" hidden="1">
              <a:extLst>
                <a:ext uri="{63B3BB69-23CF-44E3-9099-C40C66FF867C}">
                  <a14:compatExt spid="_x0000_s46086"/>
                </a:ext>
                <a:ext uri="{FF2B5EF4-FFF2-40B4-BE49-F238E27FC236}">
                  <a16:creationId xmlns:a16="http://schemas.microsoft.com/office/drawing/2014/main" id="{00000000-0008-0000-0700-000006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146050</xdr:colOff>
          <xdr:row>30</xdr:row>
          <xdr:rowOff>184150</xdr:rowOff>
        </xdr:from>
        <xdr:to>
          <xdr:col>17</xdr:col>
          <xdr:colOff>127000</xdr:colOff>
          <xdr:row>32</xdr:row>
          <xdr:rowOff>12700</xdr:rowOff>
        </xdr:to>
        <xdr:sp macro="" textlink="">
          <xdr:nvSpPr>
            <xdr:cNvPr id="46087" name="Check Box 7" hidden="1">
              <a:extLst>
                <a:ext uri="{63B3BB69-23CF-44E3-9099-C40C66FF867C}">
                  <a14:compatExt spid="_x0000_s46087"/>
                </a:ext>
                <a:ext uri="{FF2B5EF4-FFF2-40B4-BE49-F238E27FC236}">
                  <a16:creationId xmlns:a16="http://schemas.microsoft.com/office/drawing/2014/main" id="{00000000-0008-0000-0700-000007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146050</xdr:colOff>
          <xdr:row>31</xdr:row>
          <xdr:rowOff>184150</xdr:rowOff>
        </xdr:from>
        <xdr:to>
          <xdr:col>17</xdr:col>
          <xdr:colOff>127000</xdr:colOff>
          <xdr:row>33</xdr:row>
          <xdr:rowOff>38100</xdr:rowOff>
        </xdr:to>
        <xdr:sp macro="" textlink="">
          <xdr:nvSpPr>
            <xdr:cNvPr id="46088" name="Check Box 8" hidden="1">
              <a:extLst>
                <a:ext uri="{63B3BB69-23CF-44E3-9099-C40C66FF867C}">
                  <a14:compatExt spid="_x0000_s46088"/>
                </a:ext>
                <a:ext uri="{FF2B5EF4-FFF2-40B4-BE49-F238E27FC236}">
                  <a16:creationId xmlns:a16="http://schemas.microsoft.com/office/drawing/2014/main" id="{00000000-0008-0000-0700-000008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146050</xdr:colOff>
          <xdr:row>32</xdr:row>
          <xdr:rowOff>184150</xdr:rowOff>
        </xdr:from>
        <xdr:to>
          <xdr:col>17</xdr:col>
          <xdr:colOff>127000</xdr:colOff>
          <xdr:row>34</xdr:row>
          <xdr:rowOff>38100</xdr:rowOff>
        </xdr:to>
        <xdr:sp macro="" textlink="">
          <xdr:nvSpPr>
            <xdr:cNvPr id="46089" name="Check Box 9" hidden="1">
              <a:extLst>
                <a:ext uri="{63B3BB69-23CF-44E3-9099-C40C66FF867C}">
                  <a14:compatExt spid="_x0000_s46089"/>
                </a:ext>
                <a:ext uri="{FF2B5EF4-FFF2-40B4-BE49-F238E27FC236}">
                  <a16:creationId xmlns:a16="http://schemas.microsoft.com/office/drawing/2014/main" id="{00000000-0008-0000-0700-000009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146050</xdr:colOff>
          <xdr:row>33</xdr:row>
          <xdr:rowOff>184150</xdr:rowOff>
        </xdr:from>
        <xdr:to>
          <xdr:col>17</xdr:col>
          <xdr:colOff>127000</xdr:colOff>
          <xdr:row>35</xdr:row>
          <xdr:rowOff>38100</xdr:rowOff>
        </xdr:to>
        <xdr:sp macro="" textlink="">
          <xdr:nvSpPr>
            <xdr:cNvPr id="46090" name="Check Box 10" hidden="1">
              <a:extLst>
                <a:ext uri="{63B3BB69-23CF-44E3-9099-C40C66FF867C}">
                  <a14:compatExt spid="_x0000_s46090"/>
                </a:ext>
                <a:ext uri="{FF2B5EF4-FFF2-40B4-BE49-F238E27FC236}">
                  <a16:creationId xmlns:a16="http://schemas.microsoft.com/office/drawing/2014/main" id="{00000000-0008-0000-0700-00000A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146050</xdr:colOff>
          <xdr:row>34</xdr:row>
          <xdr:rowOff>184150</xdr:rowOff>
        </xdr:from>
        <xdr:to>
          <xdr:col>17</xdr:col>
          <xdr:colOff>127000</xdr:colOff>
          <xdr:row>36</xdr:row>
          <xdr:rowOff>38100</xdr:rowOff>
        </xdr:to>
        <xdr:sp macro="" textlink="">
          <xdr:nvSpPr>
            <xdr:cNvPr id="46091" name="Check Box 11" hidden="1">
              <a:extLst>
                <a:ext uri="{63B3BB69-23CF-44E3-9099-C40C66FF867C}">
                  <a14:compatExt spid="_x0000_s46091"/>
                </a:ext>
                <a:ext uri="{FF2B5EF4-FFF2-40B4-BE49-F238E27FC236}">
                  <a16:creationId xmlns:a16="http://schemas.microsoft.com/office/drawing/2014/main" id="{00000000-0008-0000-0700-00000B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146050</xdr:colOff>
          <xdr:row>35</xdr:row>
          <xdr:rowOff>184150</xdr:rowOff>
        </xdr:from>
        <xdr:to>
          <xdr:col>17</xdr:col>
          <xdr:colOff>127000</xdr:colOff>
          <xdr:row>37</xdr:row>
          <xdr:rowOff>38100</xdr:rowOff>
        </xdr:to>
        <xdr:sp macro="" textlink="">
          <xdr:nvSpPr>
            <xdr:cNvPr id="46092" name="Check Box 12" hidden="1">
              <a:extLst>
                <a:ext uri="{63B3BB69-23CF-44E3-9099-C40C66FF867C}">
                  <a14:compatExt spid="_x0000_s46092"/>
                </a:ext>
                <a:ext uri="{FF2B5EF4-FFF2-40B4-BE49-F238E27FC236}">
                  <a16:creationId xmlns:a16="http://schemas.microsoft.com/office/drawing/2014/main" id="{00000000-0008-0000-0700-00000C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146050</xdr:colOff>
          <xdr:row>36</xdr:row>
          <xdr:rowOff>184150</xdr:rowOff>
        </xdr:from>
        <xdr:to>
          <xdr:col>17</xdr:col>
          <xdr:colOff>127000</xdr:colOff>
          <xdr:row>38</xdr:row>
          <xdr:rowOff>38100</xdr:rowOff>
        </xdr:to>
        <xdr:sp macro="" textlink="">
          <xdr:nvSpPr>
            <xdr:cNvPr id="46093" name="Check Box 13" hidden="1">
              <a:extLst>
                <a:ext uri="{63B3BB69-23CF-44E3-9099-C40C66FF867C}">
                  <a14:compatExt spid="_x0000_s46093"/>
                </a:ext>
                <a:ext uri="{FF2B5EF4-FFF2-40B4-BE49-F238E27FC236}">
                  <a16:creationId xmlns:a16="http://schemas.microsoft.com/office/drawing/2014/main" id="{00000000-0008-0000-0700-00000D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146050</xdr:colOff>
          <xdr:row>37</xdr:row>
          <xdr:rowOff>184150</xdr:rowOff>
        </xdr:from>
        <xdr:to>
          <xdr:col>17</xdr:col>
          <xdr:colOff>127000</xdr:colOff>
          <xdr:row>39</xdr:row>
          <xdr:rowOff>38100</xdr:rowOff>
        </xdr:to>
        <xdr:sp macro="" textlink="">
          <xdr:nvSpPr>
            <xdr:cNvPr id="46094" name="Check Box 14" hidden="1">
              <a:extLst>
                <a:ext uri="{63B3BB69-23CF-44E3-9099-C40C66FF867C}">
                  <a14:compatExt spid="_x0000_s46094"/>
                </a:ext>
                <a:ext uri="{FF2B5EF4-FFF2-40B4-BE49-F238E27FC236}">
                  <a16:creationId xmlns:a16="http://schemas.microsoft.com/office/drawing/2014/main" id="{00000000-0008-0000-0700-00000E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146050</xdr:colOff>
          <xdr:row>38</xdr:row>
          <xdr:rowOff>184150</xdr:rowOff>
        </xdr:from>
        <xdr:to>
          <xdr:col>17</xdr:col>
          <xdr:colOff>127000</xdr:colOff>
          <xdr:row>40</xdr:row>
          <xdr:rowOff>38100</xdr:rowOff>
        </xdr:to>
        <xdr:sp macro="" textlink="">
          <xdr:nvSpPr>
            <xdr:cNvPr id="46095" name="Check Box 15" hidden="1">
              <a:extLst>
                <a:ext uri="{63B3BB69-23CF-44E3-9099-C40C66FF867C}">
                  <a14:compatExt spid="_x0000_s46095"/>
                </a:ext>
                <a:ext uri="{FF2B5EF4-FFF2-40B4-BE49-F238E27FC236}">
                  <a16:creationId xmlns:a16="http://schemas.microsoft.com/office/drawing/2014/main" id="{00000000-0008-0000-0700-00000F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146050</xdr:colOff>
          <xdr:row>39</xdr:row>
          <xdr:rowOff>184150</xdr:rowOff>
        </xdr:from>
        <xdr:to>
          <xdr:col>17</xdr:col>
          <xdr:colOff>127000</xdr:colOff>
          <xdr:row>41</xdr:row>
          <xdr:rowOff>38100</xdr:rowOff>
        </xdr:to>
        <xdr:sp macro="" textlink="">
          <xdr:nvSpPr>
            <xdr:cNvPr id="46096" name="Check Box 16" hidden="1">
              <a:extLst>
                <a:ext uri="{63B3BB69-23CF-44E3-9099-C40C66FF867C}">
                  <a14:compatExt spid="_x0000_s46096"/>
                </a:ext>
                <a:ext uri="{FF2B5EF4-FFF2-40B4-BE49-F238E27FC236}">
                  <a16:creationId xmlns:a16="http://schemas.microsoft.com/office/drawing/2014/main" id="{00000000-0008-0000-0700-000010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146050</xdr:colOff>
          <xdr:row>40</xdr:row>
          <xdr:rowOff>184150</xdr:rowOff>
        </xdr:from>
        <xdr:to>
          <xdr:col>17</xdr:col>
          <xdr:colOff>127000</xdr:colOff>
          <xdr:row>42</xdr:row>
          <xdr:rowOff>38100</xdr:rowOff>
        </xdr:to>
        <xdr:sp macro="" textlink="">
          <xdr:nvSpPr>
            <xdr:cNvPr id="46097" name="Check Box 17" hidden="1">
              <a:extLst>
                <a:ext uri="{63B3BB69-23CF-44E3-9099-C40C66FF867C}">
                  <a14:compatExt spid="_x0000_s46097"/>
                </a:ext>
                <a:ext uri="{FF2B5EF4-FFF2-40B4-BE49-F238E27FC236}">
                  <a16:creationId xmlns:a16="http://schemas.microsoft.com/office/drawing/2014/main" id="{00000000-0008-0000-0700-000011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146050</xdr:colOff>
          <xdr:row>41</xdr:row>
          <xdr:rowOff>184150</xdr:rowOff>
        </xdr:from>
        <xdr:to>
          <xdr:col>17</xdr:col>
          <xdr:colOff>127000</xdr:colOff>
          <xdr:row>43</xdr:row>
          <xdr:rowOff>38100</xdr:rowOff>
        </xdr:to>
        <xdr:sp macro="" textlink="">
          <xdr:nvSpPr>
            <xdr:cNvPr id="46098" name="Check Box 18" hidden="1">
              <a:extLst>
                <a:ext uri="{63B3BB69-23CF-44E3-9099-C40C66FF867C}">
                  <a14:compatExt spid="_x0000_s46098"/>
                </a:ext>
                <a:ext uri="{FF2B5EF4-FFF2-40B4-BE49-F238E27FC236}">
                  <a16:creationId xmlns:a16="http://schemas.microsoft.com/office/drawing/2014/main" id="{00000000-0008-0000-0700-000012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146050</xdr:colOff>
          <xdr:row>42</xdr:row>
          <xdr:rowOff>184150</xdr:rowOff>
        </xdr:from>
        <xdr:to>
          <xdr:col>17</xdr:col>
          <xdr:colOff>127000</xdr:colOff>
          <xdr:row>44</xdr:row>
          <xdr:rowOff>38100</xdr:rowOff>
        </xdr:to>
        <xdr:sp macro="" textlink="">
          <xdr:nvSpPr>
            <xdr:cNvPr id="46099" name="Check Box 19" hidden="1">
              <a:extLst>
                <a:ext uri="{63B3BB69-23CF-44E3-9099-C40C66FF867C}">
                  <a14:compatExt spid="_x0000_s46099"/>
                </a:ext>
                <a:ext uri="{FF2B5EF4-FFF2-40B4-BE49-F238E27FC236}">
                  <a16:creationId xmlns:a16="http://schemas.microsoft.com/office/drawing/2014/main" id="{00000000-0008-0000-0700-000013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146050</xdr:colOff>
          <xdr:row>43</xdr:row>
          <xdr:rowOff>184150</xdr:rowOff>
        </xdr:from>
        <xdr:to>
          <xdr:col>17</xdr:col>
          <xdr:colOff>127000</xdr:colOff>
          <xdr:row>45</xdr:row>
          <xdr:rowOff>38100</xdr:rowOff>
        </xdr:to>
        <xdr:sp macro="" textlink="">
          <xdr:nvSpPr>
            <xdr:cNvPr id="46100" name="Check Box 20" hidden="1">
              <a:extLst>
                <a:ext uri="{63B3BB69-23CF-44E3-9099-C40C66FF867C}">
                  <a14:compatExt spid="_x0000_s46100"/>
                </a:ext>
                <a:ext uri="{FF2B5EF4-FFF2-40B4-BE49-F238E27FC236}">
                  <a16:creationId xmlns:a16="http://schemas.microsoft.com/office/drawing/2014/main" id="{00000000-0008-0000-0700-000014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146050</xdr:colOff>
          <xdr:row>44</xdr:row>
          <xdr:rowOff>184150</xdr:rowOff>
        </xdr:from>
        <xdr:to>
          <xdr:col>17</xdr:col>
          <xdr:colOff>127000</xdr:colOff>
          <xdr:row>46</xdr:row>
          <xdr:rowOff>38100</xdr:rowOff>
        </xdr:to>
        <xdr:sp macro="" textlink="">
          <xdr:nvSpPr>
            <xdr:cNvPr id="46101" name="Check Box 21" hidden="1">
              <a:extLst>
                <a:ext uri="{63B3BB69-23CF-44E3-9099-C40C66FF867C}">
                  <a14:compatExt spid="_x0000_s46101"/>
                </a:ext>
                <a:ext uri="{FF2B5EF4-FFF2-40B4-BE49-F238E27FC236}">
                  <a16:creationId xmlns:a16="http://schemas.microsoft.com/office/drawing/2014/main" id="{00000000-0008-0000-0700-000015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146050</xdr:colOff>
          <xdr:row>45</xdr:row>
          <xdr:rowOff>184150</xdr:rowOff>
        </xdr:from>
        <xdr:to>
          <xdr:col>17</xdr:col>
          <xdr:colOff>127000</xdr:colOff>
          <xdr:row>47</xdr:row>
          <xdr:rowOff>38100</xdr:rowOff>
        </xdr:to>
        <xdr:sp macro="" textlink="">
          <xdr:nvSpPr>
            <xdr:cNvPr id="46102" name="Check Box 22" hidden="1">
              <a:extLst>
                <a:ext uri="{63B3BB69-23CF-44E3-9099-C40C66FF867C}">
                  <a14:compatExt spid="_x0000_s46102"/>
                </a:ext>
                <a:ext uri="{FF2B5EF4-FFF2-40B4-BE49-F238E27FC236}">
                  <a16:creationId xmlns:a16="http://schemas.microsoft.com/office/drawing/2014/main" id="{00000000-0008-0000-0700-000016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146050</xdr:colOff>
          <xdr:row>46</xdr:row>
          <xdr:rowOff>184150</xdr:rowOff>
        </xdr:from>
        <xdr:to>
          <xdr:col>17</xdr:col>
          <xdr:colOff>127000</xdr:colOff>
          <xdr:row>48</xdr:row>
          <xdr:rowOff>38100</xdr:rowOff>
        </xdr:to>
        <xdr:sp macro="" textlink="">
          <xdr:nvSpPr>
            <xdr:cNvPr id="46103" name="Check Box 23" hidden="1">
              <a:extLst>
                <a:ext uri="{63B3BB69-23CF-44E3-9099-C40C66FF867C}">
                  <a14:compatExt spid="_x0000_s46103"/>
                </a:ext>
                <a:ext uri="{FF2B5EF4-FFF2-40B4-BE49-F238E27FC236}">
                  <a16:creationId xmlns:a16="http://schemas.microsoft.com/office/drawing/2014/main" id="{00000000-0008-0000-0700-000017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146050</xdr:colOff>
          <xdr:row>47</xdr:row>
          <xdr:rowOff>184150</xdr:rowOff>
        </xdr:from>
        <xdr:to>
          <xdr:col>17</xdr:col>
          <xdr:colOff>127000</xdr:colOff>
          <xdr:row>49</xdr:row>
          <xdr:rowOff>38100</xdr:rowOff>
        </xdr:to>
        <xdr:sp macro="" textlink="">
          <xdr:nvSpPr>
            <xdr:cNvPr id="46104" name="Check Box 24" hidden="1">
              <a:extLst>
                <a:ext uri="{63B3BB69-23CF-44E3-9099-C40C66FF867C}">
                  <a14:compatExt spid="_x0000_s46104"/>
                </a:ext>
                <a:ext uri="{FF2B5EF4-FFF2-40B4-BE49-F238E27FC236}">
                  <a16:creationId xmlns:a16="http://schemas.microsoft.com/office/drawing/2014/main" id="{00000000-0008-0000-0700-000018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146050</xdr:colOff>
          <xdr:row>48</xdr:row>
          <xdr:rowOff>184150</xdr:rowOff>
        </xdr:from>
        <xdr:to>
          <xdr:col>17</xdr:col>
          <xdr:colOff>127000</xdr:colOff>
          <xdr:row>50</xdr:row>
          <xdr:rowOff>0</xdr:rowOff>
        </xdr:to>
        <xdr:sp macro="" textlink="">
          <xdr:nvSpPr>
            <xdr:cNvPr id="46105" name="Check Box 25" hidden="1">
              <a:extLst>
                <a:ext uri="{63B3BB69-23CF-44E3-9099-C40C66FF867C}">
                  <a14:compatExt spid="_x0000_s46105"/>
                </a:ext>
                <a:ext uri="{FF2B5EF4-FFF2-40B4-BE49-F238E27FC236}">
                  <a16:creationId xmlns:a16="http://schemas.microsoft.com/office/drawing/2014/main" id="{00000000-0008-0000-0700-000019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146050</xdr:colOff>
          <xdr:row>49</xdr:row>
          <xdr:rowOff>184150</xdr:rowOff>
        </xdr:from>
        <xdr:to>
          <xdr:col>17</xdr:col>
          <xdr:colOff>127000</xdr:colOff>
          <xdr:row>51</xdr:row>
          <xdr:rowOff>38100</xdr:rowOff>
        </xdr:to>
        <xdr:sp macro="" textlink="">
          <xdr:nvSpPr>
            <xdr:cNvPr id="46106" name="Check Box 26" hidden="1">
              <a:extLst>
                <a:ext uri="{63B3BB69-23CF-44E3-9099-C40C66FF867C}">
                  <a14:compatExt spid="_x0000_s46106"/>
                </a:ext>
                <a:ext uri="{FF2B5EF4-FFF2-40B4-BE49-F238E27FC236}">
                  <a16:creationId xmlns:a16="http://schemas.microsoft.com/office/drawing/2014/main" id="{00000000-0008-0000-0700-00001A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146050</xdr:colOff>
          <xdr:row>50</xdr:row>
          <xdr:rowOff>184150</xdr:rowOff>
        </xdr:from>
        <xdr:to>
          <xdr:col>17</xdr:col>
          <xdr:colOff>127000</xdr:colOff>
          <xdr:row>52</xdr:row>
          <xdr:rowOff>38100</xdr:rowOff>
        </xdr:to>
        <xdr:sp macro="" textlink="">
          <xdr:nvSpPr>
            <xdr:cNvPr id="46107" name="Check Box 27" hidden="1">
              <a:extLst>
                <a:ext uri="{63B3BB69-23CF-44E3-9099-C40C66FF867C}">
                  <a14:compatExt spid="_x0000_s46107"/>
                </a:ext>
                <a:ext uri="{FF2B5EF4-FFF2-40B4-BE49-F238E27FC236}">
                  <a16:creationId xmlns:a16="http://schemas.microsoft.com/office/drawing/2014/main" id="{00000000-0008-0000-0700-00001B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146050</xdr:colOff>
          <xdr:row>51</xdr:row>
          <xdr:rowOff>184150</xdr:rowOff>
        </xdr:from>
        <xdr:to>
          <xdr:col>17</xdr:col>
          <xdr:colOff>127000</xdr:colOff>
          <xdr:row>53</xdr:row>
          <xdr:rowOff>38100</xdr:rowOff>
        </xdr:to>
        <xdr:sp macro="" textlink="">
          <xdr:nvSpPr>
            <xdr:cNvPr id="46108" name="Check Box 28" hidden="1">
              <a:extLst>
                <a:ext uri="{63B3BB69-23CF-44E3-9099-C40C66FF867C}">
                  <a14:compatExt spid="_x0000_s46108"/>
                </a:ext>
                <a:ext uri="{FF2B5EF4-FFF2-40B4-BE49-F238E27FC236}">
                  <a16:creationId xmlns:a16="http://schemas.microsoft.com/office/drawing/2014/main" id="{00000000-0008-0000-0700-00001C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146050</xdr:colOff>
          <xdr:row>52</xdr:row>
          <xdr:rowOff>184150</xdr:rowOff>
        </xdr:from>
        <xdr:to>
          <xdr:col>17</xdr:col>
          <xdr:colOff>127000</xdr:colOff>
          <xdr:row>54</xdr:row>
          <xdr:rowOff>38100</xdr:rowOff>
        </xdr:to>
        <xdr:sp macro="" textlink="">
          <xdr:nvSpPr>
            <xdr:cNvPr id="46109" name="Check Box 29" hidden="1">
              <a:extLst>
                <a:ext uri="{63B3BB69-23CF-44E3-9099-C40C66FF867C}">
                  <a14:compatExt spid="_x0000_s46109"/>
                </a:ext>
                <a:ext uri="{FF2B5EF4-FFF2-40B4-BE49-F238E27FC236}">
                  <a16:creationId xmlns:a16="http://schemas.microsoft.com/office/drawing/2014/main" id="{00000000-0008-0000-0700-00001D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146050</xdr:colOff>
          <xdr:row>53</xdr:row>
          <xdr:rowOff>184150</xdr:rowOff>
        </xdr:from>
        <xdr:to>
          <xdr:col>17</xdr:col>
          <xdr:colOff>127000</xdr:colOff>
          <xdr:row>55</xdr:row>
          <xdr:rowOff>38100</xdr:rowOff>
        </xdr:to>
        <xdr:sp macro="" textlink="">
          <xdr:nvSpPr>
            <xdr:cNvPr id="46110" name="Check Box 30" hidden="1">
              <a:extLst>
                <a:ext uri="{63B3BB69-23CF-44E3-9099-C40C66FF867C}">
                  <a14:compatExt spid="_x0000_s46110"/>
                </a:ext>
                <a:ext uri="{FF2B5EF4-FFF2-40B4-BE49-F238E27FC236}">
                  <a16:creationId xmlns:a16="http://schemas.microsoft.com/office/drawing/2014/main" id="{00000000-0008-0000-0700-00001E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146050</xdr:colOff>
          <xdr:row>54</xdr:row>
          <xdr:rowOff>184150</xdr:rowOff>
        </xdr:from>
        <xdr:to>
          <xdr:col>17</xdr:col>
          <xdr:colOff>127000</xdr:colOff>
          <xdr:row>56</xdr:row>
          <xdr:rowOff>38100</xdr:rowOff>
        </xdr:to>
        <xdr:sp macro="" textlink="">
          <xdr:nvSpPr>
            <xdr:cNvPr id="46111" name="Check Box 31" hidden="1">
              <a:extLst>
                <a:ext uri="{63B3BB69-23CF-44E3-9099-C40C66FF867C}">
                  <a14:compatExt spid="_x0000_s46111"/>
                </a:ext>
                <a:ext uri="{FF2B5EF4-FFF2-40B4-BE49-F238E27FC236}">
                  <a16:creationId xmlns:a16="http://schemas.microsoft.com/office/drawing/2014/main" id="{00000000-0008-0000-0700-00001F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146050</xdr:colOff>
          <xdr:row>55</xdr:row>
          <xdr:rowOff>184150</xdr:rowOff>
        </xdr:from>
        <xdr:to>
          <xdr:col>17</xdr:col>
          <xdr:colOff>127000</xdr:colOff>
          <xdr:row>57</xdr:row>
          <xdr:rowOff>38100</xdr:rowOff>
        </xdr:to>
        <xdr:sp macro="" textlink="">
          <xdr:nvSpPr>
            <xdr:cNvPr id="46112" name="Check Box 32" hidden="1">
              <a:extLst>
                <a:ext uri="{63B3BB69-23CF-44E3-9099-C40C66FF867C}">
                  <a14:compatExt spid="_x0000_s46112"/>
                </a:ext>
                <a:ext uri="{FF2B5EF4-FFF2-40B4-BE49-F238E27FC236}">
                  <a16:creationId xmlns:a16="http://schemas.microsoft.com/office/drawing/2014/main" id="{00000000-0008-0000-0700-000020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146050</xdr:colOff>
          <xdr:row>56</xdr:row>
          <xdr:rowOff>184150</xdr:rowOff>
        </xdr:from>
        <xdr:to>
          <xdr:col>17</xdr:col>
          <xdr:colOff>127000</xdr:colOff>
          <xdr:row>58</xdr:row>
          <xdr:rowOff>38100</xdr:rowOff>
        </xdr:to>
        <xdr:sp macro="" textlink="">
          <xdr:nvSpPr>
            <xdr:cNvPr id="46113" name="Check Box 33" hidden="1">
              <a:extLst>
                <a:ext uri="{63B3BB69-23CF-44E3-9099-C40C66FF867C}">
                  <a14:compatExt spid="_x0000_s46113"/>
                </a:ext>
                <a:ext uri="{FF2B5EF4-FFF2-40B4-BE49-F238E27FC236}">
                  <a16:creationId xmlns:a16="http://schemas.microsoft.com/office/drawing/2014/main" id="{00000000-0008-0000-0700-000021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146050</xdr:colOff>
          <xdr:row>57</xdr:row>
          <xdr:rowOff>184150</xdr:rowOff>
        </xdr:from>
        <xdr:to>
          <xdr:col>17</xdr:col>
          <xdr:colOff>127000</xdr:colOff>
          <xdr:row>59</xdr:row>
          <xdr:rowOff>38100</xdr:rowOff>
        </xdr:to>
        <xdr:sp macro="" textlink="">
          <xdr:nvSpPr>
            <xdr:cNvPr id="46114" name="Check Box 34" hidden="1">
              <a:extLst>
                <a:ext uri="{63B3BB69-23CF-44E3-9099-C40C66FF867C}">
                  <a14:compatExt spid="_x0000_s46114"/>
                </a:ext>
                <a:ext uri="{FF2B5EF4-FFF2-40B4-BE49-F238E27FC236}">
                  <a16:creationId xmlns:a16="http://schemas.microsoft.com/office/drawing/2014/main" id="{00000000-0008-0000-0700-000022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146050</xdr:colOff>
          <xdr:row>58</xdr:row>
          <xdr:rowOff>184150</xdr:rowOff>
        </xdr:from>
        <xdr:to>
          <xdr:col>17</xdr:col>
          <xdr:colOff>127000</xdr:colOff>
          <xdr:row>60</xdr:row>
          <xdr:rowOff>38100</xdr:rowOff>
        </xdr:to>
        <xdr:sp macro="" textlink="">
          <xdr:nvSpPr>
            <xdr:cNvPr id="46115" name="Check Box 35" hidden="1">
              <a:extLst>
                <a:ext uri="{63B3BB69-23CF-44E3-9099-C40C66FF867C}">
                  <a14:compatExt spid="_x0000_s46115"/>
                </a:ext>
                <a:ext uri="{FF2B5EF4-FFF2-40B4-BE49-F238E27FC236}">
                  <a16:creationId xmlns:a16="http://schemas.microsoft.com/office/drawing/2014/main" id="{00000000-0008-0000-0700-000023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146050</xdr:colOff>
          <xdr:row>59</xdr:row>
          <xdr:rowOff>184150</xdr:rowOff>
        </xdr:from>
        <xdr:to>
          <xdr:col>17</xdr:col>
          <xdr:colOff>127000</xdr:colOff>
          <xdr:row>61</xdr:row>
          <xdr:rowOff>38100</xdr:rowOff>
        </xdr:to>
        <xdr:sp macro="" textlink="">
          <xdr:nvSpPr>
            <xdr:cNvPr id="46116" name="Check Box 36" hidden="1">
              <a:extLst>
                <a:ext uri="{63B3BB69-23CF-44E3-9099-C40C66FF867C}">
                  <a14:compatExt spid="_x0000_s46116"/>
                </a:ext>
                <a:ext uri="{FF2B5EF4-FFF2-40B4-BE49-F238E27FC236}">
                  <a16:creationId xmlns:a16="http://schemas.microsoft.com/office/drawing/2014/main" id="{00000000-0008-0000-0700-000024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146050</xdr:colOff>
          <xdr:row>60</xdr:row>
          <xdr:rowOff>184150</xdr:rowOff>
        </xdr:from>
        <xdr:to>
          <xdr:col>17</xdr:col>
          <xdr:colOff>127000</xdr:colOff>
          <xdr:row>62</xdr:row>
          <xdr:rowOff>38100</xdr:rowOff>
        </xdr:to>
        <xdr:sp macro="" textlink="">
          <xdr:nvSpPr>
            <xdr:cNvPr id="46117" name="Check Box 37" hidden="1">
              <a:extLst>
                <a:ext uri="{63B3BB69-23CF-44E3-9099-C40C66FF867C}">
                  <a14:compatExt spid="_x0000_s46117"/>
                </a:ext>
                <a:ext uri="{FF2B5EF4-FFF2-40B4-BE49-F238E27FC236}">
                  <a16:creationId xmlns:a16="http://schemas.microsoft.com/office/drawing/2014/main" id="{00000000-0008-0000-0700-000025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146050</xdr:colOff>
          <xdr:row>61</xdr:row>
          <xdr:rowOff>184150</xdr:rowOff>
        </xdr:from>
        <xdr:to>
          <xdr:col>17</xdr:col>
          <xdr:colOff>127000</xdr:colOff>
          <xdr:row>63</xdr:row>
          <xdr:rowOff>0</xdr:rowOff>
        </xdr:to>
        <xdr:sp macro="" textlink="">
          <xdr:nvSpPr>
            <xdr:cNvPr id="46118" name="Check Box 38" hidden="1">
              <a:extLst>
                <a:ext uri="{63B3BB69-23CF-44E3-9099-C40C66FF867C}">
                  <a14:compatExt spid="_x0000_s46118"/>
                </a:ext>
                <a:ext uri="{FF2B5EF4-FFF2-40B4-BE49-F238E27FC236}">
                  <a16:creationId xmlns:a16="http://schemas.microsoft.com/office/drawing/2014/main" id="{00000000-0008-0000-0700-000026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203200</xdr:colOff>
          <xdr:row>10</xdr:row>
          <xdr:rowOff>107950</xdr:rowOff>
        </xdr:from>
        <xdr:to>
          <xdr:col>8</xdr:col>
          <xdr:colOff>127000</xdr:colOff>
          <xdr:row>11</xdr:row>
          <xdr:rowOff>88900</xdr:rowOff>
        </xdr:to>
        <xdr:sp macro="" textlink="">
          <xdr:nvSpPr>
            <xdr:cNvPr id="46119" name="Check Box 39" hidden="1">
              <a:extLst>
                <a:ext uri="{63B3BB69-23CF-44E3-9099-C40C66FF867C}">
                  <a14:compatExt spid="_x0000_s46119"/>
                </a:ext>
                <a:ext uri="{FF2B5EF4-FFF2-40B4-BE49-F238E27FC236}">
                  <a16:creationId xmlns:a16="http://schemas.microsoft.com/office/drawing/2014/main" id="{00000000-0008-0000-0700-000027B40000}"/>
                </a:ext>
              </a:extLst>
            </xdr:cNvPr>
            <xdr:cNvSpPr/>
          </xdr:nvSpPr>
          <xdr:spPr bwMode="auto">
            <a:xfrm>
              <a:off x="0" y="0"/>
              <a:ext cx="0" cy="0"/>
            </a:xfrm>
            <a:prstGeom prst="rect">
              <a:avLst/>
            </a:prstGeom>
            <a:noFill/>
            <a:ln>
              <a:noFill/>
            </a:ln>
            <a:extLst>
              <a:ext uri="{909E8E84-426E-40DD-AFC4-6F175D3DCCD1}">
                <a14:hiddenFill>
                  <a:solidFill>
                    <a:srgbClr val="969696" mc:Ignorable="a14" a14:legacySpreadsheetColorIndex="5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146050</xdr:colOff>
          <xdr:row>15</xdr:row>
          <xdr:rowOff>184150</xdr:rowOff>
        </xdr:from>
        <xdr:to>
          <xdr:col>17</xdr:col>
          <xdr:colOff>127000</xdr:colOff>
          <xdr:row>17</xdr:row>
          <xdr:rowOff>38100</xdr:rowOff>
        </xdr:to>
        <xdr:sp macro="" textlink="">
          <xdr:nvSpPr>
            <xdr:cNvPr id="46120" name="Check Box 40" hidden="1">
              <a:extLst>
                <a:ext uri="{63B3BB69-23CF-44E3-9099-C40C66FF867C}">
                  <a14:compatExt spid="_x0000_s46120"/>
                </a:ext>
                <a:ext uri="{FF2B5EF4-FFF2-40B4-BE49-F238E27FC236}">
                  <a16:creationId xmlns:a16="http://schemas.microsoft.com/office/drawing/2014/main" id="{00000000-0008-0000-0700-000028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146050</xdr:colOff>
          <xdr:row>16</xdr:row>
          <xdr:rowOff>184150</xdr:rowOff>
        </xdr:from>
        <xdr:to>
          <xdr:col>17</xdr:col>
          <xdr:colOff>127000</xdr:colOff>
          <xdr:row>18</xdr:row>
          <xdr:rowOff>38100</xdr:rowOff>
        </xdr:to>
        <xdr:sp macro="" textlink="">
          <xdr:nvSpPr>
            <xdr:cNvPr id="46121" name="Check Box 41" hidden="1">
              <a:extLst>
                <a:ext uri="{63B3BB69-23CF-44E3-9099-C40C66FF867C}">
                  <a14:compatExt spid="_x0000_s46121"/>
                </a:ext>
                <a:ext uri="{FF2B5EF4-FFF2-40B4-BE49-F238E27FC236}">
                  <a16:creationId xmlns:a16="http://schemas.microsoft.com/office/drawing/2014/main" id="{00000000-0008-0000-0700-000029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146050</xdr:colOff>
          <xdr:row>17</xdr:row>
          <xdr:rowOff>184150</xdr:rowOff>
        </xdr:from>
        <xdr:to>
          <xdr:col>17</xdr:col>
          <xdr:colOff>127000</xdr:colOff>
          <xdr:row>19</xdr:row>
          <xdr:rowOff>38100</xdr:rowOff>
        </xdr:to>
        <xdr:sp macro="" textlink="">
          <xdr:nvSpPr>
            <xdr:cNvPr id="46122" name="Check Box 42" hidden="1">
              <a:extLst>
                <a:ext uri="{63B3BB69-23CF-44E3-9099-C40C66FF867C}">
                  <a14:compatExt spid="_x0000_s46122"/>
                </a:ext>
                <a:ext uri="{FF2B5EF4-FFF2-40B4-BE49-F238E27FC236}">
                  <a16:creationId xmlns:a16="http://schemas.microsoft.com/office/drawing/2014/main" id="{00000000-0008-0000-0700-00002A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146050</xdr:colOff>
          <xdr:row>18</xdr:row>
          <xdr:rowOff>184150</xdr:rowOff>
        </xdr:from>
        <xdr:to>
          <xdr:col>17</xdr:col>
          <xdr:colOff>127000</xdr:colOff>
          <xdr:row>20</xdr:row>
          <xdr:rowOff>38100</xdr:rowOff>
        </xdr:to>
        <xdr:sp macro="" textlink="">
          <xdr:nvSpPr>
            <xdr:cNvPr id="46123" name="Check Box 43" hidden="1">
              <a:extLst>
                <a:ext uri="{63B3BB69-23CF-44E3-9099-C40C66FF867C}">
                  <a14:compatExt spid="_x0000_s46123"/>
                </a:ext>
                <a:ext uri="{FF2B5EF4-FFF2-40B4-BE49-F238E27FC236}">
                  <a16:creationId xmlns:a16="http://schemas.microsoft.com/office/drawing/2014/main" id="{00000000-0008-0000-0700-00002B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146050</xdr:colOff>
          <xdr:row>19</xdr:row>
          <xdr:rowOff>184150</xdr:rowOff>
        </xdr:from>
        <xdr:to>
          <xdr:col>17</xdr:col>
          <xdr:colOff>127000</xdr:colOff>
          <xdr:row>21</xdr:row>
          <xdr:rowOff>38100</xdr:rowOff>
        </xdr:to>
        <xdr:sp macro="" textlink="">
          <xdr:nvSpPr>
            <xdr:cNvPr id="46124" name="Check Box 44" hidden="1">
              <a:extLst>
                <a:ext uri="{63B3BB69-23CF-44E3-9099-C40C66FF867C}">
                  <a14:compatExt spid="_x0000_s46124"/>
                </a:ext>
                <a:ext uri="{FF2B5EF4-FFF2-40B4-BE49-F238E27FC236}">
                  <a16:creationId xmlns:a16="http://schemas.microsoft.com/office/drawing/2014/main" id="{00000000-0008-0000-0700-00002C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146050</xdr:colOff>
          <xdr:row>20</xdr:row>
          <xdr:rowOff>184150</xdr:rowOff>
        </xdr:from>
        <xdr:to>
          <xdr:col>17</xdr:col>
          <xdr:colOff>127000</xdr:colOff>
          <xdr:row>22</xdr:row>
          <xdr:rowOff>38100</xdr:rowOff>
        </xdr:to>
        <xdr:sp macro="" textlink="">
          <xdr:nvSpPr>
            <xdr:cNvPr id="46125" name="Check Box 45" hidden="1">
              <a:extLst>
                <a:ext uri="{63B3BB69-23CF-44E3-9099-C40C66FF867C}">
                  <a14:compatExt spid="_x0000_s46125"/>
                </a:ext>
                <a:ext uri="{FF2B5EF4-FFF2-40B4-BE49-F238E27FC236}">
                  <a16:creationId xmlns:a16="http://schemas.microsoft.com/office/drawing/2014/main" id="{00000000-0008-0000-0700-00002D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146050</xdr:colOff>
          <xdr:row>22</xdr:row>
          <xdr:rowOff>184150</xdr:rowOff>
        </xdr:from>
        <xdr:to>
          <xdr:col>17</xdr:col>
          <xdr:colOff>127000</xdr:colOff>
          <xdr:row>24</xdr:row>
          <xdr:rowOff>38100</xdr:rowOff>
        </xdr:to>
        <xdr:sp macro="" textlink="">
          <xdr:nvSpPr>
            <xdr:cNvPr id="46126" name="Check Box 46" hidden="1">
              <a:extLst>
                <a:ext uri="{63B3BB69-23CF-44E3-9099-C40C66FF867C}">
                  <a14:compatExt spid="_x0000_s46126"/>
                </a:ext>
                <a:ext uri="{FF2B5EF4-FFF2-40B4-BE49-F238E27FC236}">
                  <a16:creationId xmlns:a16="http://schemas.microsoft.com/office/drawing/2014/main" id="{00000000-0008-0000-0700-00002E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146050</xdr:colOff>
          <xdr:row>21</xdr:row>
          <xdr:rowOff>184150</xdr:rowOff>
        </xdr:from>
        <xdr:to>
          <xdr:col>17</xdr:col>
          <xdr:colOff>127000</xdr:colOff>
          <xdr:row>23</xdr:row>
          <xdr:rowOff>38100</xdr:rowOff>
        </xdr:to>
        <xdr:sp macro="" textlink="">
          <xdr:nvSpPr>
            <xdr:cNvPr id="46127" name="Check Box 47" hidden="1">
              <a:extLst>
                <a:ext uri="{63B3BB69-23CF-44E3-9099-C40C66FF867C}">
                  <a14:compatExt spid="_x0000_s46127"/>
                </a:ext>
                <a:ext uri="{FF2B5EF4-FFF2-40B4-BE49-F238E27FC236}">
                  <a16:creationId xmlns:a16="http://schemas.microsoft.com/office/drawing/2014/main" id="{00000000-0008-0000-0700-00002F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146050</xdr:colOff>
          <xdr:row>23</xdr:row>
          <xdr:rowOff>184150</xdr:rowOff>
        </xdr:from>
        <xdr:to>
          <xdr:col>17</xdr:col>
          <xdr:colOff>127000</xdr:colOff>
          <xdr:row>25</xdr:row>
          <xdr:rowOff>38100</xdr:rowOff>
        </xdr:to>
        <xdr:sp macro="" textlink="">
          <xdr:nvSpPr>
            <xdr:cNvPr id="46128" name="Check Box 48" hidden="1">
              <a:extLst>
                <a:ext uri="{63B3BB69-23CF-44E3-9099-C40C66FF867C}">
                  <a14:compatExt spid="_x0000_s46128"/>
                </a:ext>
                <a:ext uri="{FF2B5EF4-FFF2-40B4-BE49-F238E27FC236}">
                  <a16:creationId xmlns:a16="http://schemas.microsoft.com/office/drawing/2014/main" id="{00000000-0008-0000-0700-000030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146050</xdr:colOff>
          <xdr:row>24</xdr:row>
          <xdr:rowOff>184150</xdr:rowOff>
        </xdr:from>
        <xdr:to>
          <xdr:col>17</xdr:col>
          <xdr:colOff>127000</xdr:colOff>
          <xdr:row>26</xdr:row>
          <xdr:rowOff>38100</xdr:rowOff>
        </xdr:to>
        <xdr:sp macro="" textlink="">
          <xdr:nvSpPr>
            <xdr:cNvPr id="46129" name="Check Box 49" hidden="1">
              <a:extLst>
                <a:ext uri="{63B3BB69-23CF-44E3-9099-C40C66FF867C}">
                  <a14:compatExt spid="_x0000_s46129"/>
                </a:ext>
                <a:ext uri="{FF2B5EF4-FFF2-40B4-BE49-F238E27FC236}">
                  <a16:creationId xmlns:a16="http://schemas.microsoft.com/office/drawing/2014/main" id="{00000000-0008-0000-0700-000031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146050</xdr:colOff>
          <xdr:row>25</xdr:row>
          <xdr:rowOff>184150</xdr:rowOff>
        </xdr:from>
        <xdr:to>
          <xdr:col>17</xdr:col>
          <xdr:colOff>127000</xdr:colOff>
          <xdr:row>27</xdr:row>
          <xdr:rowOff>38100</xdr:rowOff>
        </xdr:to>
        <xdr:sp macro="" textlink="">
          <xdr:nvSpPr>
            <xdr:cNvPr id="46130" name="Check Box 50" hidden="1">
              <a:extLst>
                <a:ext uri="{63B3BB69-23CF-44E3-9099-C40C66FF867C}">
                  <a14:compatExt spid="_x0000_s46130"/>
                </a:ext>
                <a:ext uri="{FF2B5EF4-FFF2-40B4-BE49-F238E27FC236}">
                  <a16:creationId xmlns:a16="http://schemas.microsoft.com/office/drawing/2014/main" id="{00000000-0008-0000-0700-000032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146050</xdr:colOff>
          <xdr:row>30</xdr:row>
          <xdr:rowOff>184150</xdr:rowOff>
        </xdr:from>
        <xdr:to>
          <xdr:col>17</xdr:col>
          <xdr:colOff>127000</xdr:colOff>
          <xdr:row>32</xdr:row>
          <xdr:rowOff>0</xdr:rowOff>
        </xdr:to>
        <xdr:sp macro="" textlink="">
          <xdr:nvSpPr>
            <xdr:cNvPr id="46131" name="Check Box 51" hidden="1">
              <a:extLst>
                <a:ext uri="{63B3BB69-23CF-44E3-9099-C40C66FF867C}">
                  <a14:compatExt spid="_x0000_s46131"/>
                </a:ext>
                <a:ext uri="{FF2B5EF4-FFF2-40B4-BE49-F238E27FC236}">
                  <a16:creationId xmlns:a16="http://schemas.microsoft.com/office/drawing/2014/main" id="{00000000-0008-0000-0700-000033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146050</xdr:colOff>
          <xdr:row>30</xdr:row>
          <xdr:rowOff>184150</xdr:rowOff>
        </xdr:from>
        <xdr:to>
          <xdr:col>17</xdr:col>
          <xdr:colOff>127000</xdr:colOff>
          <xdr:row>32</xdr:row>
          <xdr:rowOff>0</xdr:rowOff>
        </xdr:to>
        <xdr:sp macro="" textlink="">
          <xdr:nvSpPr>
            <xdr:cNvPr id="46132" name="Check Box 52" hidden="1">
              <a:extLst>
                <a:ext uri="{63B3BB69-23CF-44E3-9099-C40C66FF867C}">
                  <a14:compatExt spid="_x0000_s46132"/>
                </a:ext>
                <a:ext uri="{FF2B5EF4-FFF2-40B4-BE49-F238E27FC236}">
                  <a16:creationId xmlns:a16="http://schemas.microsoft.com/office/drawing/2014/main" id="{00000000-0008-0000-0700-000034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146050</xdr:colOff>
          <xdr:row>38</xdr:row>
          <xdr:rowOff>184150</xdr:rowOff>
        </xdr:from>
        <xdr:to>
          <xdr:col>17</xdr:col>
          <xdr:colOff>127000</xdr:colOff>
          <xdr:row>40</xdr:row>
          <xdr:rowOff>38100</xdr:rowOff>
        </xdr:to>
        <xdr:sp macro="" textlink="">
          <xdr:nvSpPr>
            <xdr:cNvPr id="46133" name="Check Box 53" hidden="1">
              <a:extLst>
                <a:ext uri="{63B3BB69-23CF-44E3-9099-C40C66FF867C}">
                  <a14:compatExt spid="_x0000_s46133"/>
                </a:ext>
                <a:ext uri="{FF2B5EF4-FFF2-40B4-BE49-F238E27FC236}">
                  <a16:creationId xmlns:a16="http://schemas.microsoft.com/office/drawing/2014/main" id="{00000000-0008-0000-0700-000035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16</xdr:col>
          <xdr:colOff>146050</xdr:colOff>
          <xdr:row>13</xdr:row>
          <xdr:rowOff>114300</xdr:rowOff>
        </xdr:from>
        <xdr:to>
          <xdr:col>17</xdr:col>
          <xdr:colOff>127000</xdr:colOff>
          <xdr:row>15</xdr:row>
          <xdr:rowOff>0</xdr:rowOff>
        </xdr:to>
        <xdr:sp macro="" textlink="">
          <xdr:nvSpPr>
            <xdr:cNvPr id="45057" name="Check Box 1" hidden="1">
              <a:extLst>
                <a:ext uri="{63B3BB69-23CF-44E3-9099-C40C66FF867C}">
                  <a14:compatExt spid="_x0000_s45057"/>
                </a:ext>
                <a:ext uri="{FF2B5EF4-FFF2-40B4-BE49-F238E27FC236}">
                  <a16:creationId xmlns:a16="http://schemas.microsoft.com/office/drawing/2014/main" id="{00000000-0008-0000-0800-000001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146050</xdr:colOff>
          <xdr:row>14</xdr:row>
          <xdr:rowOff>184150</xdr:rowOff>
        </xdr:from>
        <xdr:to>
          <xdr:col>17</xdr:col>
          <xdr:colOff>127000</xdr:colOff>
          <xdr:row>16</xdr:row>
          <xdr:rowOff>38100</xdr:rowOff>
        </xdr:to>
        <xdr:sp macro="" textlink="">
          <xdr:nvSpPr>
            <xdr:cNvPr id="45058" name="Check Box 2" hidden="1">
              <a:extLst>
                <a:ext uri="{63B3BB69-23CF-44E3-9099-C40C66FF867C}">
                  <a14:compatExt spid="_x0000_s45058"/>
                </a:ext>
                <a:ext uri="{FF2B5EF4-FFF2-40B4-BE49-F238E27FC236}">
                  <a16:creationId xmlns:a16="http://schemas.microsoft.com/office/drawing/2014/main" id="{00000000-0008-0000-0800-000002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146050</xdr:colOff>
          <xdr:row>26</xdr:row>
          <xdr:rowOff>184150</xdr:rowOff>
        </xdr:from>
        <xdr:to>
          <xdr:col>17</xdr:col>
          <xdr:colOff>127000</xdr:colOff>
          <xdr:row>28</xdr:row>
          <xdr:rowOff>12700</xdr:rowOff>
        </xdr:to>
        <xdr:sp macro="" textlink="">
          <xdr:nvSpPr>
            <xdr:cNvPr id="45059" name="Check Box 3" hidden="1">
              <a:extLst>
                <a:ext uri="{63B3BB69-23CF-44E3-9099-C40C66FF867C}">
                  <a14:compatExt spid="_x0000_s45059"/>
                </a:ext>
                <a:ext uri="{FF2B5EF4-FFF2-40B4-BE49-F238E27FC236}">
                  <a16:creationId xmlns:a16="http://schemas.microsoft.com/office/drawing/2014/main" id="{00000000-0008-0000-0800-000003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146050</xdr:colOff>
          <xdr:row>27</xdr:row>
          <xdr:rowOff>184150</xdr:rowOff>
        </xdr:from>
        <xdr:to>
          <xdr:col>17</xdr:col>
          <xdr:colOff>127000</xdr:colOff>
          <xdr:row>29</xdr:row>
          <xdr:rowOff>38100</xdr:rowOff>
        </xdr:to>
        <xdr:sp macro="" textlink="">
          <xdr:nvSpPr>
            <xdr:cNvPr id="45060" name="Check Box 4" hidden="1">
              <a:extLst>
                <a:ext uri="{63B3BB69-23CF-44E3-9099-C40C66FF867C}">
                  <a14:compatExt spid="_x0000_s45060"/>
                </a:ext>
                <a:ext uri="{FF2B5EF4-FFF2-40B4-BE49-F238E27FC236}">
                  <a16:creationId xmlns:a16="http://schemas.microsoft.com/office/drawing/2014/main" id="{00000000-0008-0000-0800-000004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146050</xdr:colOff>
          <xdr:row>28</xdr:row>
          <xdr:rowOff>184150</xdr:rowOff>
        </xdr:from>
        <xdr:to>
          <xdr:col>17</xdr:col>
          <xdr:colOff>127000</xdr:colOff>
          <xdr:row>30</xdr:row>
          <xdr:rowOff>38100</xdr:rowOff>
        </xdr:to>
        <xdr:sp macro="" textlink="">
          <xdr:nvSpPr>
            <xdr:cNvPr id="45061" name="Check Box 5" hidden="1">
              <a:extLst>
                <a:ext uri="{63B3BB69-23CF-44E3-9099-C40C66FF867C}">
                  <a14:compatExt spid="_x0000_s45061"/>
                </a:ext>
                <a:ext uri="{FF2B5EF4-FFF2-40B4-BE49-F238E27FC236}">
                  <a16:creationId xmlns:a16="http://schemas.microsoft.com/office/drawing/2014/main" id="{00000000-0008-0000-0800-000005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146050</xdr:colOff>
          <xdr:row>29</xdr:row>
          <xdr:rowOff>184150</xdr:rowOff>
        </xdr:from>
        <xdr:to>
          <xdr:col>17</xdr:col>
          <xdr:colOff>127000</xdr:colOff>
          <xdr:row>31</xdr:row>
          <xdr:rowOff>0</xdr:rowOff>
        </xdr:to>
        <xdr:sp macro="" textlink="">
          <xdr:nvSpPr>
            <xdr:cNvPr id="45062" name="Check Box 6" hidden="1">
              <a:extLst>
                <a:ext uri="{63B3BB69-23CF-44E3-9099-C40C66FF867C}">
                  <a14:compatExt spid="_x0000_s45062"/>
                </a:ext>
                <a:ext uri="{FF2B5EF4-FFF2-40B4-BE49-F238E27FC236}">
                  <a16:creationId xmlns:a16="http://schemas.microsoft.com/office/drawing/2014/main" id="{00000000-0008-0000-0800-000006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146050</xdr:colOff>
          <xdr:row>30</xdr:row>
          <xdr:rowOff>184150</xdr:rowOff>
        </xdr:from>
        <xdr:to>
          <xdr:col>17</xdr:col>
          <xdr:colOff>127000</xdr:colOff>
          <xdr:row>32</xdr:row>
          <xdr:rowOff>12700</xdr:rowOff>
        </xdr:to>
        <xdr:sp macro="" textlink="">
          <xdr:nvSpPr>
            <xdr:cNvPr id="45063" name="Check Box 7" hidden="1">
              <a:extLst>
                <a:ext uri="{63B3BB69-23CF-44E3-9099-C40C66FF867C}">
                  <a14:compatExt spid="_x0000_s45063"/>
                </a:ext>
                <a:ext uri="{FF2B5EF4-FFF2-40B4-BE49-F238E27FC236}">
                  <a16:creationId xmlns:a16="http://schemas.microsoft.com/office/drawing/2014/main" id="{00000000-0008-0000-0800-000007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146050</xdr:colOff>
          <xdr:row>31</xdr:row>
          <xdr:rowOff>184150</xdr:rowOff>
        </xdr:from>
        <xdr:to>
          <xdr:col>17</xdr:col>
          <xdr:colOff>127000</xdr:colOff>
          <xdr:row>33</xdr:row>
          <xdr:rowOff>38100</xdr:rowOff>
        </xdr:to>
        <xdr:sp macro="" textlink="">
          <xdr:nvSpPr>
            <xdr:cNvPr id="45064" name="Check Box 8" hidden="1">
              <a:extLst>
                <a:ext uri="{63B3BB69-23CF-44E3-9099-C40C66FF867C}">
                  <a14:compatExt spid="_x0000_s45064"/>
                </a:ext>
                <a:ext uri="{FF2B5EF4-FFF2-40B4-BE49-F238E27FC236}">
                  <a16:creationId xmlns:a16="http://schemas.microsoft.com/office/drawing/2014/main" id="{00000000-0008-0000-0800-000008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146050</xdr:colOff>
          <xdr:row>32</xdr:row>
          <xdr:rowOff>184150</xdr:rowOff>
        </xdr:from>
        <xdr:to>
          <xdr:col>17</xdr:col>
          <xdr:colOff>127000</xdr:colOff>
          <xdr:row>34</xdr:row>
          <xdr:rowOff>38100</xdr:rowOff>
        </xdr:to>
        <xdr:sp macro="" textlink="">
          <xdr:nvSpPr>
            <xdr:cNvPr id="45065" name="Check Box 9" hidden="1">
              <a:extLst>
                <a:ext uri="{63B3BB69-23CF-44E3-9099-C40C66FF867C}">
                  <a14:compatExt spid="_x0000_s45065"/>
                </a:ext>
                <a:ext uri="{FF2B5EF4-FFF2-40B4-BE49-F238E27FC236}">
                  <a16:creationId xmlns:a16="http://schemas.microsoft.com/office/drawing/2014/main" id="{00000000-0008-0000-0800-000009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146050</xdr:colOff>
          <xdr:row>33</xdr:row>
          <xdr:rowOff>184150</xdr:rowOff>
        </xdr:from>
        <xdr:to>
          <xdr:col>17</xdr:col>
          <xdr:colOff>127000</xdr:colOff>
          <xdr:row>35</xdr:row>
          <xdr:rowOff>38100</xdr:rowOff>
        </xdr:to>
        <xdr:sp macro="" textlink="">
          <xdr:nvSpPr>
            <xdr:cNvPr id="45066" name="Check Box 10" hidden="1">
              <a:extLst>
                <a:ext uri="{63B3BB69-23CF-44E3-9099-C40C66FF867C}">
                  <a14:compatExt spid="_x0000_s45066"/>
                </a:ext>
                <a:ext uri="{FF2B5EF4-FFF2-40B4-BE49-F238E27FC236}">
                  <a16:creationId xmlns:a16="http://schemas.microsoft.com/office/drawing/2014/main" id="{00000000-0008-0000-0800-00000A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146050</xdr:colOff>
          <xdr:row>34</xdr:row>
          <xdr:rowOff>184150</xdr:rowOff>
        </xdr:from>
        <xdr:to>
          <xdr:col>17</xdr:col>
          <xdr:colOff>127000</xdr:colOff>
          <xdr:row>36</xdr:row>
          <xdr:rowOff>38100</xdr:rowOff>
        </xdr:to>
        <xdr:sp macro="" textlink="">
          <xdr:nvSpPr>
            <xdr:cNvPr id="45067" name="Check Box 11" hidden="1">
              <a:extLst>
                <a:ext uri="{63B3BB69-23CF-44E3-9099-C40C66FF867C}">
                  <a14:compatExt spid="_x0000_s45067"/>
                </a:ext>
                <a:ext uri="{FF2B5EF4-FFF2-40B4-BE49-F238E27FC236}">
                  <a16:creationId xmlns:a16="http://schemas.microsoft.com/office/drawing/2014/main" id="{00000000-0008-0000-0800-00000B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146050</xdr:colOff>
          <xdr:row>35</xdr:row>
          <xdr:rowOff>184150</xdr:rowOff>
        </xdr:from>
        <xdr:to>
          <xdr:col>17</xdr:col>
          <xdr:colOff>127000</xdr:colOff>
          <xdr:row>37</xdr:row>
          <xdr:rowOff>38100</xdr:rowOff>
        </xdr:to>
        <xdr:sp macro="" textlink="">
          <xdr:nvSpPr>
            <xdr:cNvPr id="45068" name="Check Box 12" hidden="1">
              <a:extLst>
                <a:ext uri="{63B3BB69-23CF-44E3-9099-C40C66FF867C}">
                  <a14:compatExt spid="_x0000_s45068"/>
                </a:ext>
                <a:ext uri="{FF2B5EF4-FFF2-40B4-BE49-F238E27FC236}">
                  <a16:creationId xmlns:a16="http://schemas.microsoft.com/office/drawing/2014/main" id="{00000000-0008-0000-0800-00000C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146050</xdr:colOff>
          <xdr:row>36</xdr:row>
          <xdr:rowOff>184150</xdr:rowOff>
        </xdr:from>
        <xdr:to>
          <xdr:col>17</xdr:col>
          <xdr:colOff>127000</xdr:colOff>
          <xdr:row>38</xdr:row>
          <xdr:rowOff>38100</xdr:rowOff>
        </xdr:to>
        <xdr:sp macro="" textlink="">
          <xdr:nvSpPr>
            <xdr:cNvPr id="45069" name="Check Box 13" hidden="1">
              <a:extLst>
                <a:ext uri="{63B3BB69-23CF-44E3-9099-C40C66FF867C}">
                  <a14:compatExt spid="_x0000_s45069"/>
                </a:ext>
                <a:ext uri="{FF2B5EF4-FFF2-40B4-BE49-F238E27FC236}">
                  <a16:creationId xmlns:a16="http://schemas.microsoft.com/office/drawing/2014/main" id="{00000000-0008-0000-0800-00000D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146050</xdr:colOff>
          <xdr:row>37</xdr:row>
          <xdr:rowOff>184150</xdr:rowOff>
        </xdr:from>
        <xdr:to>
          <xdr:col>17</xdr:col>
          <xdr:colOff>127000</xdr:colOff>
          <xdr:row>39</xdr:row>
          <xdr:rowOff>38100</xdr:rowOff>
        </xdr:to>
        <xdr:sp macro="" textlink="">
          <xdr:nvSpPr>
            <xdr:cNvPr id="45070" name="Check Box 14" hidden="1">
              <a:extLst>
                <a:ext uri="{63B3BB69-23CF-44E3-9099-C40C66FF867C}">
                  <a14:compatExt spid="_x0000_s45070"/>
                </a:ext>
                <a:ext uri="{FF2B5EF4-FFF2-40B4-BE49-F238E27FC236}">
                  <a16:creationId xmlns:a16="http://schemas.microsoft.com/office/drawing/2014/main" id="{00000000-0008-0000-0800-00000E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146050</xdr:colOff>
          <xdr:row>38</xdr:row>
          <xdr:rowOff>184150</xdr:rowOff>
        </xdr:from>
        <xdr:to>
          <xdr:col>17</xdr:col>
          <xdr:colOff>127000</xdr:colOff>
          <xdr:row>40</xdr:row>
          <xdr:rowOff>38100</xdr:rowOff>
        </xdr:to>
        <xdr:sp macro="" textlink="">
          <xdr:nvSpPr>
            <xdr:cNvPr id="45071" name="Check Box 15" hidden="1">
              <a:extLst>
                <a:ext uri="{63B3BB69-23CF-44E3-9099-C40C66FF867C}">
                  <a14:compatExt spid="_x0000_s45071"/>
                </a:ext>
                <a:ext uri="{FF2B5EF4-FFF2-40B4-BE49-F238E27FC236}">
                  <a16:creationId xmlns:a16="http://schemas.microsoft.com/office/drawing/2014/main" id="{00000000-0008-0000-0800-00000F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146050</xdr:colOff>
          <xdr:row>39</xdr:row>
          <xdr:rowOff>184150</xdr:rowOff>
        </xdr:from>
        <xdr:to>
          <xdr:col>17</xdr:col>
          <xdr:colOff>127000</xdr:colOff>
          <xdr:row>41</xdr:row>
          <xdr:rowOff>38100</xdr:rowOff>
        </xdr:to>
        <xdr:sp macro="" textlink="">
          <xdr:nvSpPr>
            <xdr:cNvPr id="45072" name="Check Box 16" hidden="1">
              <a:extLst>
                <a:ext uri="{63B3BB69-23CF-44E3-9099-C40C66FF867C}">
                  <a14:compatExt spid="_x0000_s45072"/>
                </a:ext>
                <a:ext uri="{FF2B5EF4-FFF2-40B4-BE49-F238E27FC236}">
                  <a16:creationId xmlns:a16="http://schemas.microsoft.com/office/drawing/2014/main" id="{00000000-0008-0000-0800-000010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146050</xdr:colOff>
          <xdr:row>40</xdr:row>
          <xdr:rowOff>184150</xdr:rowOff>
        </xdr:from>
        <xdr:to>
          <xdr:col>17</xdr:col>
          <xdr:colOff>127000</xdr:colOff>
          <xdr:row>42</xdr:row>
          <xdr:rowOff>38100</xdr:rowOff>
        </xdr:to>
        <xdr:sp macro="" textlink="">
          <xdr:nvSpPr>
            <xdr:cNvPr id="45073" name="Check Box 17" hidden="1">
              <a:extLst>
                <a:ext uri="{63B3BB69-23CF-44E3-9099-C40C66FF867C}">
                  <a14:compatExt spid="_x0000_s45073"/>
                </a:ext>
                <a:ext uri="{FF2B5EF4-FFF2-40B4-BE49-F238E27FC236}">
                  <a16:creationId xmlns:a16="http://schemas.microsoft.com/office/drawing/2014/main" id="{00000000-0008-0000-0800-000011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146050</xdr:colOff>
          <xdr:row>41</xdr:row>
          <xdr:rowOff>184150</xdr:rowOff>
        </xdr:from>
        <xdr:to>
          <xdr:col>17</xdr:col>
          <xdr:colOff>127000</xdr:colOff>
          <xdr:row>43</xdr:row>
          <xdr:rowOff>38100</xdr:rowOff>
        </xdr:to>
        <xdr:sp macro="" textlink="">
          <xdr:nvSpPr>
            <xdr:cNvPr id="45074" name="Check Box 18" hidden="1">
              <a:extLst>
                <a:ext uri="{63B3BB69-23CF-44E3-9099-C40C66FF867C}">
                  <a14:compatExt spid="_x0000_s45074"/>
                </a:ext>
                <a:ext uri="{FF2B5EF4-FFF2-40B4-BE49-F238E27FC236}">
                  <a16:creationId xmlns:a16="http://schemas.microsoft.com/office/drawing/2014/main" id="{00000000-0008-0000-0800-000012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146050</xdr:colOff>
          <xdr:row>42</xdr:row>
          <xdr:rowOff>184150</xdr:rowOff>
        </xdr:from>
        <xdr:to>
          <xdr:col>17</xdr:col>
          <xdr:colOff>127000</xdr:colOff>
          <xdr:row>44</xdr:row>
          <xdr:rowOff>38100</xdr:rowOff>
        </xdr:to>
        <xdr:sp macro="" textlink="">
          <xdr:nvSpPr>
            <xdr:cNvPr id="45075" name="Check Box 19" hidden="1">
              <a:extLst>
                <a:ext uri="{63B3BB69-23CF-44E3-9099-C40C66FF867C}">
                  <a14:compatExt spid="_x0000_s45075"/>
                </a:ext>
                <a:ext uri="{FF2B5EF4-FFF2-40B4-BE49-F238E27FC236}">
                  <a16:creationId xmlns:a16="http://schemas.microsoft.com/office/drawing/2014/main" id="{00000000-0008-0000-0800-000013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146050</xdr:colOff>
          <xdr:row>43</xdr:row>
          <xdr:rowOff>184150</xdr:rowOff>
        </xdr:from>
        <xdr:to>
          <xdr:col>17</xdr:col>
          <xdr:colOff>127000</xdr:colOff>
          <xdr:row>45</xdr:row>
          <xdr:rowOff>38100</xdr:rowOff>
        </xdr:to>
        <xdr:sp macro="" textlink="">
          <xdr:nvSpPr>
            <xdr:cNvPr id="45076" name="Check Box 20" hidden="1">
              <a:extLst>
                <a:ext uri="{63B3BB69-23CF-44E3-9099-C40C66FF867C}">
                  <a14:compatExt spid="_x0000_s45076"/>
                </a:ext>
                <a:ext uri="{FF2B5EF4-FFF2-40B4-BE49-F238E27FC236}">
                  <a16:creationId xmlns:a16="http://schemas.microsoft.com/office/drawing/2014/main" id="{00000000-0008-0000-0800-000014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146050</xdr:colOff>
          <xdr:row>44</xdr:row>
          <xdr:rowOff>184150</xdr:rowOff>
        </xdr:from>
        <xdr:to>
          <xdr:col>17</xdr:col>
          <xdr:colOff>127000</xdr:colOff>
          <xdr:row>46</xdr:row>
          <xdr:rowOff>38100</xdr:rowOff>
        </xdr:to>
        <xdr:sp macro="" textlink="">
          <xdr:nvSpPr>
            <xdr:cNvPr id="45077" name="Check Box 21" hidden="1">
              <a:extLst>
                <a:ext uri="{63B3BB69-23CF-44E3-9099-C40C66FF867C}">
                  <a14:compatExt spid="_x0000_s45077"/>
                </a:ext>
                <a:ext uri="{FF2B5EF4-FFF2-40B4-BE49-F238E27FC236}">
                  <a16:creationId xmlns:a16="http://schemas.microsoft.com/office/drawing/2014/main" id="{00000000-0008-0000-0800-000015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146050</xdr:colOff>
          <xdr:row>45</xdr:row>
          <xdr:rowOff>184150</xdr:rowOff>
        </xdr:from>
        <xdr:to>
          <xdr:col>17</xdr:col>
          <xdr:colOff>127000</xdr:colOff>
          <xdr:row>47</xdr:row>
          <xdr:rowOff>38100</xdr:rowOff>
        </xdr:to>
        <xdr:sp macro="" textlink="">
          <xdr:nvSpPr>
            <xdr:cNvPr id="45078" name="Check Box 22" hidden="1">
              <a:extLst>
                <a:ext uri="{63B3BB69-23CF-44E3-9099-C40C66FF867C}">
                  <a14:compatExt spid="_x0000_s45078"/>
                </a:ext>
                <a:ext uri="{FF2B5EF4-FFF2-40B4-BE49-F238E27FC236}">
                  <a16:creationId xmlns:a16="http://schemas.microsoft.com/office/drawing/2014/main" id="{00000000-0008-0000-0800-000016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146050</xdr:colOff>
          <xdr:row>46</xdr:row>
          <xdr:rowOff>184150</xdr:rowOff>
        </xdr:from>
        <xdr:to>
          <xdr:col>17</xdr:col>
          <xdr:colOff>127000</xdr:colOff>
          <xdr:row>48</xdr:row>
          <xdr:rowOff>38100</xdr:rowOff>
        </xdr:to>
        <xdr:sp macro="" textlink="">
          <xdr:nvSpPr>
            <xdr:cNvPr id="45079" name="Check Box 23" hidden="1">
              <a:extLst>
                <a:ext uri="{63B3BB69-23CF-44E3-9099-C40C66FF867C}">
                  <a14:compatExt spid="_x0000_s45079"/>
                </a:ext>
                <a:ext uri="{FF2B5EF4-FFF2-40B4-BE49-F238E27FC236}">
                  <a16:creationId xmlns:a16="http://schemas.microsoft.com/office/drawing/2014/main" id="{00000000-0008-0000-0800-000017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146050</xdr:colOff>
          <xdr:row>47</xdr:row>
          <xdr:rowOff>184150</xdr:rowOff>
        </xdr:from>
        <xdr:to>
          <xdr:col>17</xdr:col>
          <xdr:colOff>127000</xdr:colOff>
          <xdr:row>49</xdr:row>
          <xdr:rowOff>38100</xdr:rowOff>
        </xdr:to>
        <xdr:sp macro="" textlink="">
          <xdr:nvSpPr>
            <xdr:cNvPr id="45080" name="Check Box 24" hidden="1">
              <a:extLst>
                <a:ext uri="{63B3BB69-23CF-44E3-9099-C40C66FF867C}">
                  <a14:compatExt spid="_x0000_s45080"/>
                </a:ext>
                <a:ext uri="{FF2B5EF4-FFF2-40B4-BE49-F238E27FC236}">
                  <a16:creationId xmlns:a16="http://schemas.microsoft.com/office/drawing/2014/main" id="{00000000-0008-0000-0800-000018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146050</xdr:colOff>
          <xdr:row>48</xdr:row>
          <xdr:rowOff>184150</xdr:rowOff>
        </xdr:from>
        <xdr:to>
          <xdr:col>17</xdr:col>
          <xdr:colOff>127000</xdr:colOff>
          <xdr:row>50</xdr:row>
          <xdr:rowOff>0</xdr:rowOff>
        </xdr:to>
        <xdr:sp macro="" textlink="">
          <xdr:nvSpPr>
            <xdr:cNvPr id="45081" name="Check Box 25" hidden="1">
              <a:extLst>
                <a:ext uri="{63B3BB69-23CF-44E3-9099-C40C66FF867C}">
                  <a14:compatExt spid="_x0000_s45081"/>
                </a:ext>
                <a:ext uri="{FF2B5EF4-FFF2-40B4-BE49-F238E27FC236}">
                  <a16:creationId xmlns:a16="http://schemas.microsoft.com/office/drawing/2014/main" id="{00000000-0008-0000-0800-000019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146050</xdr:colOff>
          <xdr:row>49</xdr:row>
          <xdr:rowOff>184150</xdr:rowOff>
        </xdr:from>
        <xdr:to>
          <xdr:col>17</xdr:col>
          <xdr:colOff>127000</xdr:colOff>
          <xdr:row>51</xdr:row>
          <xdr:rowOff>38100</xdr:rowOff>
        </xdr:to>
        <xdr:sp macro="" textlink="">
          <xdr:nvSpPr>
            <xdr:cNvPr id="45082" name="Check Box 26" hidden="1">
              <a:extLst>
                <a:ext uri="{63B3BB69-23CF-44E3-9099-C40C66FF867C}">
                  <a14:compatExt spid="_x0000_s45082"/>
                </a:ext>
                <a:ext uri="{FF2B5EF4-FFF2-40B4-BE49-F238E27FC236}">
                  <a16:creationId xmlns:a16="http://schemas.microsoft.com/office/drawing/2014/main" id="{00000000-0008-0000-0800-00001A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146050</xdr:colOff>
          <xdr:row>50</xdr:row>
          <xdr:rowOff>184150</xdr:rowOff>
        </xdr:from>
        <xdr:to>
          <xdr:col>17</xdr:col>
          <xdr:colOff>127000</xdr:colOff>
          <xdr:row>52</xdr:row>
          <xdr:rowOff>38100</xdr:rowOff>
        </xdr:to>
        <xdr:sp macro="" textlink="">
          <xdr:nvSpPr>
            <xdr:cNvPr id="45083" name="Check Box 27" hidden="1">
              <a:extLst>
                <a:ext uri="{63B3BB69-23CF-44E3-9099-C40C66FF867C}">
                  <a14:compatExt spid="_x0000_s45083"/>
                </a:ext>
                <a:ext uri="{FF2B5EF4-FFF2-40B4-BE49-F238E27FC236}">
                  <a16:creationId xmlns:a16="http://schemas.microsoft.com/office/drawing/2014/main" id="{00000000-0008-0000-0800-00001B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146050</xdr:colOff>
          <xdr:row>51</xdr:row>
          <xdr:rowOff>184150</xdr:rowOff>
        </xdr:from>
        <xdr:to>
          <xdr:col>17</xdr:col>
          <xdr:colOff>127000</xdr:colOff>
          <xdr:row>53</xdr:row>
          <xdr:rowOff>38100</xdr:rowOff>
        </xdr:to>
        <xdr:sp macro="" textlink="">
          <xdr:nvSpPr>
            <xdr:cNvPr id="45084" name="Check Box 28" hidden="1">
              <a:extLst>
                <a:ext uri="{63B3BB69-23CF-44E3-9099-C40C66FF867C}">
                  <a14:compatExt spid="_x0000_s45084"/>
                </a:ext>
                <a:ext uri="{FF2B5EF4-FFF2-40B4-BE49-F238E27FC236}">
                  <a16:creationId xmlns:a16="http://schemas.microsoft.com/office/drawing/2014/main" id="{00000000-0008-0000-0800-00001C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146050</xdr:colOff>
          <xdr:row>52</xdr:row>
          <xdr:rowOff>184150</xdr:rowOff>
        </xdr:from>
        <xdr:to>
          <xdr:col>17</xdr:col>
          <xdr:colOff>127000</xdr:colOff>
          <xdr:row>54</xdr:row>
          <xdr:rowOff>38100</xdr:rowOff>
        </xdr:to>
        <xdr:sp macro="" textlink="">
          <xdr:nvSpPr>
            <xdr:cNvPr id="45085" name="Check Box 29" hidden="1">
              <a:extLst>
                <a:ext uri="{63B3BB69-23CF-44E3-9099-C40C66FF867C}">
                  <a14:compatExt spid="_x0000_s45085"/>
                </a:ext>
                <a:ext uri="{FF2B5EF4-FFF2-40B4-BE49-F238E27FC236}">
                  <a16:creationId xmlns:a16="http://schemas.microsoft.com/office/drawing/2014/main" id="{00000000-0008-0000-0800-00001D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146050</xdr:colOff>
          <xdr:row>53</xdr:row>
          <xdr:rowOff>184150</xdr:rowOff>
        </xdr:from>
        <xdr:to>
          <xdr:col>17</xdr:col>
          <xdr:colOff>127000</xdr:colOff>
          <xdr:row>55</xdr:row>
          <xdr:rowOff>38100</xdr:rowOff>
        </xdr:to>
        <xdr:sp macro="" textlink="">
          <xdr:nvSpPr>
            <xdr:cNvPr id="45086" name="Check Box 30" hidden="1">
              <a:extLst>
                <a:ext uri="{63B3BB69-23CF-44E3-9099-C40C66FF867C}">
                  <a14:compatExt spid="_x0000_s45086"/>
                </a:ext>
                <a:ext uri="{FF2B5EF4-FFF2-40B4-BE49-F238E27FC236}">
                  <a16:creationId xmlns:a16="http://schemas.microsoft.com/office/drawing/2014/main" id="{00000000-0008-0000-0800-00001E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146050</xdr:colOff>
          <xdr:row>54</xdr:row>
          <xdr:rowOff>184150</xdr:rowOff>
        </xdr:from>
        <xdr:to>
          <xdr:col>17</xdr:col>
          <xdr:colOff>127000</xdr:colOff>
          <xdr:row>56</xdr:row>
          <xdr:rowOff>38100</xdr:rowOff>
        </xdr:to>
        <xdr:sp macro="" textlink="">
          <xdr:nvSpPr>
            <xdr:cNvPr id="45087" name="Check Box 31" hidden="1">
              <a:extLst>
                <a:ext uri="{63B3BB69-23CF-44E3-9099-C40C66FF867C}">
                  <a14:compatExt spid="_x0000_s45087"/>
                </a:ext>
                <a:ext uri="{FF2B5EF4-FFF2-40B4-BE49-F238E27FC236}">
                  <a16:creationId xmlns:a16="http://schemas.microsoft.com/office/drawing/2014/main" id="{00000000-0008-0000-0800-00001F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146050</xdr:colOff>
          <xdr:row>55</xdr:row>
          <xdr:rowOff>184150</xdr:rowOff>
        </xdr:from>
        <xdr:to>
          <xdr:col>17</xdr:col>
          <xdr:colOff>127000</xdr:colOff>
          <xdr:row>57</xdr:row>
          <xdr:rowOff>38100</xdr:rowOff>
        </xdr:to>
        <xdr:sp macro="" textlink="">
          <xdr:nvSpPr>
            <xdr:cNvPr id="45088" name="Check Box 32" hidden="1">
              <a:extLst>
                <a:ext uri="{63B3BB69-23CF-44E3-9099-C40C66FF867C}">
                  <a14:compatExt spid="_x0000_s45088"/>
                </a:ext>
                <a:ext uri="{FF2B5EF4-FFF2-40B4-BE49-F238E27FC236}">
                  <a16:creationId xmlns:a16="http://schemas.microsoft.com/office/drawing/2014/main" id="{00000000-0008-0000-0800-000020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146050</xdr:colOff>
          <xdr:row>56</xdr:row>
          <xdr:rowOff>184150</xdr:rowOff>
        </xdr:from>
        <xdr:to>
          <xdr:col>17</xdr:col>
          <xdr:colOff>127000</xdr:colOff>
          <xdr:row>58</xdr:row>
          <xdr:rowOff>38100</xdr:rowOff>
        </xdr:to>
        <xdr:sp macro="" textlink="">
          <xdr:nvSpPr>
            <xdr:cNvPr id="45089" name="Check Box 33" hidden="1">
              <a:extLst>
                <a:ext uri="{63B3BB69-23CF-44E3-9099-C40C66FF867C}">
                  <a14:compatExt spid="_x0000_s45089"/>
                </a:ext>
                <a:ext uri="{FF2B5EF4-FFF2-40B4-BE49-F238E27FC236}">
                  <a16:creationId xmlns:a16="http://schemas.microsoft.com/office/drawing/2014/main" id="{00000000-0008-0000-0800-000021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146050</xdr:colOff>
          <xdr:row>57</xdr:row>
          <xdr:rowOff>184150</xdr:rowOff>
        </xdr:from>
        <xdr:to>
          <xdr:col>17</xdr:col>
          <xdr:colOff>127000</xdr:colOff>
          <xdr:row>59</xdr:row>
          <xdr:rowOff>38100</xdr:rowOff>
        </xdr:to>
        <xdr:sp macro="" textlink="">
          <xdr:nvSpPr>
            <xdr:cNvPr id="45090" name="Check Box 34" hidden="1">
              <a:extLst>
                <a:ext uri="{63B3BB69-23CF-44E3-9099-C40C66FF867C}">
                  <a14:compatExt spid="_x0000_s45090"/>
                </a:ext>
                <a:ext uri="{FF2B5EF4-FFF2-40B4-BE49-F238E27FC236}">
                  <a16:creationId xmlns:a16="http://schemas.microsoft.com/office/drawing/2014/main" id="{00000000-0008-0000-0800-000022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146050</xdr:colOff>
          <xdr:row>58</xdr:row>
          <xdr:rowOff>184150</xdr:rowOff>
        </xdr:from>
        <xdr:to>
          <xdr:col>17</xdr:col>
          <xdr:colOff>127000</xdr:colOff>
          <xdr:row>60</xdr:row>
          <xdr:rowOff>38100</xdr:rowOff>
        </xdr:to>
        <xdr:sp macro="" textlink="">
          <xdr:nvSpPr>
            <xdr:cNvPr id="45091" name="Check Box 35" hidden="1">
              <a:extLst>
                <a:ext uri="{63B3BB69-23CF-44E3-9099-C40C66FF867C}">
                  <a14:compatExt spid="_x0000_s45091"/>
                </a:ext>
                <a:ext uri="{FF2B5EF4-FFF2-40B4-BE49-F238E27FC236}">
                  <a16:creationId xmlns:a16="http://schemas.microsoft.com/office/drawing/2014/main" id="{00000000-0008-0000-0800-000023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146050</xdr:colOff>
          <xdr:row>59</xdr:row>
          <xdr:rowOff>184150</xdr:rowOff>
        </xdr:from>
        <xdr:to>
          <xdr:col>17</xdr:col>
          <xdr:colOff>127000</xdr:colOff>
          <xdr:row>61</xdr:row>
          <xdr:rowOff>38100</xdr:rowOff>
        </xdr:to>
        <xdr:sp macro="" textlink="">
          <xdr:nvSpPr>
            <xdr:cNvPr id="45092" name="Check Box 36" hidden="1">
              <a:extLst>
                <a:ext uri="{63B3BB69-23CF-44E3-9099-C40C66FF867C}">
                  <a14:compatExt spid="_x0000_s45092"/>
                </a:ext>
                <a:ext uri="{FF2B5EF4-FFF2-40B4-BE49-F238E27FC236}">
                  <a16:creationId xmlns:a16="http://schemas.microsoft.com/office/drawing/2014/main" id="{00000000-0008-0000-0800-000024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146050</xdr:colOff>
          <xdr:row>60</xdr:row>
          <xdr:rowOff>184150</xdr:rowOff>
        </xdr:from>
        <xdr:to>
          <xdr:col>17</xdr:col>
          <xdr:colOff>127000</xdr:colOff>
          <xdr:row>62</xdr:row>
          <xdr:rowOff>38100</xdr:rowOff>
        </xdr:to>
        <xdr:sp macro="" textlink="">
          <xdr:nvSpPr>
            <xdr:cNvPr id="45093" name="Check Box 37" hidden="1">
              <a:extLst>
                <a:ext uri="{63B3BB69-23CF-44E3-9099-C40C66FF867C}">
                  <a14:compatExt spid="_x0000_s45093"/>
                </a:ext>
                <a:ext uri="{FF2B5EF4-FFF2-40B4-BE49-F238E27FC236}">
                  <a16:creationId xmlns:a16="http://schemas.microsoft.com/office/drawing/2014/main" id="{00000000-0008-0000-0800-000025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146050</xdr:colOff>
          <xdr:row>61</xdr:row>
          <xdr:rowOff>184150</xdr:rowOff>
        </xdr:from>
        <xdr:to>
          <xdr:col>17</xdr:col>
          <xdr:colOff>127000</xdr:colOff>
          <xdr:row>63</xdr:row>
          <xdr:rowOff>0</xdr:rowOff>
        </xdr:to>
        <xdr:sp macro="" textlink="">
          <xdr:nvSpPr>
            <xdr:cNvPr id="45094" name="Check Box 38" hidden="1">
              <a:extLst>
                <a:ext uri="{63B3BB69-23CF-44E3-9099-C40C66FF867C}">
                  <a14:compatExt spid="_x0000_s45094"/>
                </a:ext>
                <a:ext uri="{FF2B5EF4-FFF2-40B4-BE49-F238E27FC236}">
                  <a16:creationId xmlns:a16="http://schemas.microsoft.com/office/drawing/2014/main" id="{00000000-0008-0000-0800-000026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203200</xdr:colOff>
          <xdr:row>10</xdr:row>
          <xdr:rowOff>107950</xdr:rowOff>
        </xdr:from>
        <xdr:to>
          <xdr:col>8</xdr:col>
          <xdr:colOff>127000</xdr:colOff>
          <xdr:row>11</xdr:row>
          <xdr:rowOff>88900</xdr:rowOff>
        </xdr:to>
        <xdr:sp macro="" textlink="">
          <xdr:nvSpPr>
            <xdr:cNvPr id="45095" name="Check Box 39" hidden="1">
              <a:extLst>
                <a:ext uri="{63B3BB69-23CF-44E3-9099-C40C66FF867C}">
                  <a14:compatExt spid="_x0000_s45095"/>
                </a:ext>
                <a:ext uri="{FF2B5EF4-FFF2-40B4-BE49-F238E27FC236}">
                  <a16:creationId xmlns:a16="http://schemas.microsoft.com/office/drawing/2014/main" id="{00000000-0008-0000-0800-000027B00000}"/>
                </a:ext>
              </a:extLst>
            </xdr:cNvPr>
            <xdr:cNvSpPr/>
          </xdr:nvSpPr>
          <xdr:spPr bwMode="auto">
            <a:xfrm>
              <a:off x="0" y="0"/>
              <a:ext cx="0" cy="0"/>
            </a:xfrm>
            <a:prstGeom prst="rect">
              <a:avLst/>
            </a:prstGeom>
            <a:noFill/>
            <a:ln>
              <a:noFill/>
            </a:ln>
            <a:extLst>
              <a:ext uri="{909E8E84-426E-40DD-AFC4-6F175D3DCCD1}">
                <a14:hiddenFill>
                  <a:solidFill>
                    <a:srgbClr val="969696" mc:Ignorable="a14" a14:legacySpreadsheetColorIndex="5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146050</xdr:colOff>
          <xdr:row>15</xdr:row>
          <xdr:rowOff>184150</xdr:rowOff>
        </xdr:from>
        <xdr:to>
          <xdr:col>17</xdr:col>
          <xdr:colOff>127000</xdr:colOff>
          <xdr:row>17</xdr:row>
          <xdr:rowOff>38100</xdr:rowOff>
        </xdr:to>
        <xdr:sp macro="" textlink="">
          <xdr:nvSpPr>
            <xdr:cNvPr id="45096" name="Check Box 40" hidden="1">
              <a:extLst>
                <a:ext uri="{63B3BB69-23CF-44E3-9099-C40C66FF867C}">
                  <a14:compatExt spid="_x0000_s45096"/>
                </a:ext>
                <a:ext uri="{FF2B5EF4-FFF2-40B4-BE49-F238E27FC236}">
                  <a16:creationId xmlns:a16="http://schemas.microsoft.com/office/drawing/2014/main" id="{00000000-0008-0000-0800-000028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146050</xdr:colOff>
          <xdr:row>16</xdr:row>
          <xdr:rowOff>184150</xdr:rowOff>
        </xdr:from>
        <xdr:to>
          <xdr:col>17</xdr:col>
          <xdr:colOff>127000</xdr:colOff>
          <xdr:row>18</xdr:row>
          <xdr:rowOff>38100</xdr:rowOff>
        </xdr:to>
        <xdr:sp macro="" textlink="">
          <xdr:nvSpPr>
            <xdr:cNvPr id="45097" name="Check Box 41" hidden="1">
              <a:extLst>
                <a:ext uri="{63B3BB69-23CF-44E3-9099-C40C66FF867C}">
                  <a14:compatExt spid="_x0000_s45097"/>
                </a:ext>
                <a:ext uri="{FF2B5EF4-FFF2-40B4-BE49-F238E27FC236}">
                  <a16:creationId xmlns:a16="http://schemas.microsoft.com/office/drawing/2014/main" id="{00000000-0008-0000-0800-000029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146050</xdr:colOff>
          <xdr:row>17</xdr:row>
          <xdr:rowOff>184150</xdr:rowOff>
        </xdr:from>
        <xdr:to>
          <xdr:col>17</xdr:col>
          <xdr:colOff>127000</xdr:colOff>
          <xdr:row>19</xdr:row>
          <xdr:rowOff>38100</xdr:rowOff>
        </xdr:to>
        <xdr:sp macro="" textlink="">
          <xdr:nvSpPr>
            <xdr:cNvPr id="45098" name="Check Box 42" hidden="1">
              <a:extLst>
                <a:ext uri="{63B3BB69-23CF-44E3-9099-C40C66FF867C}">
                  <a14:compatExt spid="_x0000_s45098"/>
                </a:ext>
                <a:ext uri="{FF2B5EF4-FFF2-40B4-BE49-F238E27FC236}">
                  <a16:creationId xmlns:a16="http://schemas.microsoft.com/office/drawing/2014/main" id="{00000000-0008-0000-0800-00002A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146050</xdr:colOff>
          <xdr:row>18</xdr:row>
          <xdr:rowOff>184150</xdr:rowOff>
        </xdr:from>
        <xdr:to>
          <xdr:col>17</xdr:col>
          <xdr:colOff>127000</xdr:colOff>
          <xdr:row>20</xdr:row>
          <xdr:rowOff>38100</xdr:rowOff>
        </xdr:to>
        <xdr:sp macro="" textlink="">
          <xdr:nvSpPr>
            <xdr:cNvPr id="45099" name="Check Box 43" hidden="1">
              <a:extLst>
                <a:ext uri="{63B3BB69-23CF-44E3-9099-C40C66FF867C}">
                  <a14:compatExt spid="_x0000_s45099"/>
                </a:ext>
                <a:ext uri="{FF2B5EF4-FFF2-40B4-BE49-F238E27FC236}">
                  <a16:creationId xmlns:a16="http://schemas.microsoft.com/office/drawing/2014/main" id="{00000000-0008-0000-0800-00002B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146050</xdr:colOff>
          <xdr:row>19</xdr:row>
          <xdr:rowOff>184150</xdr:rowOff>
        </xdr:from>
        <xdr:to>
          <xdr:col>17</xdr:col>
          <xdr:colOff>127000</xdr:colOff>
          <xdr:row>21</xdr:row>
          <xdr:rowOff>38100</xdr:rowOff>
        </xdr:to>
        <xdr:sp macro="" textlink="">
          <xdr:nvSpPr>
            <xdr:cNvPr id="45100" name="Check Box 44" hidden="1">
              <a:extLst>
                <a:ext uri="{63B3BB69-23CF-44E3-9099-C40C66FF867C}">
                  <a14:compatExt spid="_x0000_s45100"/>
                </a:ext>
                <a:ext uri="{FF2B5EF4-FFF2-40B4-BE49-F238E27FC236}">
                  <a16:creationId xmlns:a16="http://schemas.microsoft.com/office/drawing/2014/main" id="{00000000-0008-0000-0800-00002C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146050</xdr:colOff>
          <xdr:row>20</xdr:row>
          <xdr:rowOff>184150</xdr:rowOff>
        </xdr:from>
        <xdr:to>
          <xdr:col>17</xdr:col>
          <xdr:colOff>127000</xdr:colOff>
          <xdr:row>22</xdr:row>
          <xdr:rowOff>38100</xdr:rowOff>
        </xdr:to>
        <xdr:sp macro="" textlink="">
          <xdr:nvSpPr>
            <xdr:cNvPr id="45101" name="Check Box 45" hidden="1">
              <a:extLst>
                <a:ext uri="{63B3BB69-23CF-44E3-9099-C40C66FF867C}">
                  <a14:compatExt spid="_x0000_s45101"/>
                </a:ext>
                <a:ext uri="{FF2B5EF4-FFF2-40B4-BE49-F238E27FC236}">
                  <a16:creationId xmlns:a16="http://schemas.microsoft.com/office/drawing/2014/main" id="{00000000-0008-0000-0800-00002D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146050</xdr:colOff>
          <xdr:row>22</xdr:row>
          <xdr:rowOff>184150</xdr:rowOff>
        </xdr:from>
        <xdr:to>
          <xdr:col>17</xdr:col>
          <xdr:colOff>127000</xdr:colOff>
          <xdr:row>24</xdr:row>
          <xdr:rowOff>38100</xdr:rowOff>
        </xdr:to>
        <xdr:sp macro="" textlink="">
          <xdr:nvSpPr>
            <xdr:cNvPr id="45102" name="Check Box 46" hidden="1">
              <a:extLst>
                <a:ext uri="{63B3BB69-23CF-44E3-9099-C40C66FF867C}">
                  <a14:compatExt spid="_x0000_s45102"/>
                </a:ext>
                <a:ext uri="{FF2B5EF4-FFF2-40B4-BE49-F238E27FC236}">
                  <a16:creationId xmlns:a16="http://schemas.microsoft.com/office/drawing/2014/main" id="{00000000-0008-0000-0800-00002E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146050</xdr:colOff>
          <xdr:row>21</xdr:row>
          <xdr:rowOff>184150</xdr:rowOff>
        </xdr:from>
        <xdr:to>
          <xdr:col>17</xdr:col>
          <xdr:colOff>127000</xdr:colOff>
          <xdr:row>23</xdr:row>
          <xdr:rowOff>38100</xdr:rowOff>
        </xdr:to>
        <xdr:sp macro="" textlink="">
          <xdr:nvSpPr>
            <xdr:cNvPr id="45103" name="Check Box 47" hidden="1">
              <a:extLst>
                <a:ext uri="{63B3BB69-23CF-44E3-9099-C40C66FF867C}">
                  <a14:compatExt spid="_x0000_s45103"/>
                </a:ext>
                <a:ext uri="{FF2B5EF4-FFF2-40B4-BE49-F238E27FC236}">
                  <a16:creationId xmlns:a16="http://schemas.microsoft.com/office/drawing/2014/main" id="{00000000-0008-0000-0800-00002F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146050</xdr:colOff>
          <xdr:row>23</xdr:row>
          <xdr:rowOff>184150</xdr:rowOff>
        </xdr:from>
        <xdr:to>
          <xdr:col>17</xdr:col>
          <xdr:colOff>127000</xdr:colOff>
          <xdr:row>25</xdr:row>
          <xdr:rowOff>38100</xdr:rowOff>
        </xdr:to>
        <xdr:sp macro="" textlink="">
          <xdr:nvSpPr>
            <xdr:cNvPr id="45104" name="Check Box 48" hidden="1">
              <a:extLst>
                <a:ext uri="{63B3BB69-23CF-44E3-9099-C40C66FF867C}">
                  <a14:compatExt spid="_x0000_s45104"/>
                </a:ext>
                <a:ext uri="{FF2B5EF4-FFF2-40B4-BE49-F238E27FC236}">
                  <a16:creationId xmlns:a16="http://schemas.microsoft.com/office/drawing/2014/main" id="{00000000-0008-0000-0800-000030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146050</xdr:colOff>
          <xdr:row>24</xdr:row>
          <xdr:rowOff>184150</xdr:rowOff>
        </xdr:from>
        <xdr:to>
          <xdr:col>17</xdr:col>
          <xdr:colOff>127000</xdr:colOff>
          <xdr:row>26</xdr:row>
          <xdr:rowOff>38100</xdr:rowOff>
        </xdr:to>
        <xdr:sp macro="" textlink="">
          <xdr:nvSpPr>
            <xdr:cNvPr id="45105" name="Check Box 49" hidden="1">
              <a:extLst>
                <a:ext uri="{63B3BB69-23CF-44E3-9099-C40C66FF867C}">
                  <a14:compatExt spid="_x0000_s45105"/>
                </a:ext>
                <a:ext uri="{FF2B5EF4-FFF2-40B4-BE49-F238E27FC236}">
                  <a16:creationId xmlns:a16="http://schemas.microsoft.com/office/drawing/2014/main" id="{00000000-0008-0000-0800-000031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146050</xdr:colOff>
          <xdr:row>25</xdr:row>
          <xdr:rowOff>184150</xdr:rowOff>
        </xdr:from>
        <xdr:to>
          <xdr:col>17</xdr:col>
          <xdr:colOff>127000</xdr:colOff>
          <xdr:row>27</xdr:row>
          <xdr:rowOff>38100</xdr:rowOff>
        </xdr:to>
        <xdr:sp macro="" textlink="">
          <xdr:nvSpPr>
            <xdr:cNvPr id="45106" name="Check Box 50" hidden="1">
              <a:extLst>
                <a:ext uri="{63B3BB69-23CF-44E3-9099-C40C66FF867C}">
                  <a14:compatExt spid="_x0000_s45106"/>
                </a:ext>
                <a:ext uri="{FF2B5EF4-FFF2-40B4-BE49-F238E27FC236}">
                  <a16:creationId xmlns:a16="http://schemas.microsoft.com/office/drawing/2014/main" id="{00000000-0008-0000-0800-000032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146050</xdr:colOff>
          <xdr:row>30</xdr:row>
          <xdr:rowOff>184150</xdr:rowOff>
        </xdr:from>
        <xdr:to>
          <xdr:col>17</xdr:col>
          <xdr:colOff>127000</xdr:colOff>
          <xdr:row>32</xdr:row>
          <xdr:rowOff>0</xdr:rowOff>
        </xdr:to>
        <xdr:sp macro="" textlink="">
          <xdr:nvSpPr>
            <xdr:cNvPr id="45107" name="Check Box 51" hidden="1">
              <a:extLst>
                <a:ext uri="{63B3BB69-23CF-44E3-9099-C40C66FF867C}">
                  <a14:compatExt spid="_x0000_s45107"/>
                </a:ext>
                <a:ext uri="{FF2B5EF4-FFF2-40B4-BE49-F238E27FC236}">
                  <a16:creationId xmlns:a16="http://schemas.microsoft.com/office/drawing/2014/main" id="{00000000-0008-0000-0800-000033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146050</xdr:colOff>
          <xdr:row>30</xdr:row>
          <xdr:rowOff>184150</xdr:rowOff>
        </xdr:from>
        <xdr:to>
          <xdr:col>17</xdr:col>
          <xdr:colOff>127000</xdr:colOff>
          <xdr:row>32</xdr:row>
          <xdr:rowOff>0</xdr:rowOff>
        </xdr:to>
        <xdr:sp macro="" textlink="">
          <xdr:nvSpPr>
            <xdr:cNvPr id="45108" name="Check Box 52" hidden="1">
              <a:extLst>
                <a:ext uri="{63B3BB69-23CF-44E3-9099-C40C66FF867C}">
                  <a14:compatExt spid="_x0000_s45108"/>
                </a:ext>
                <a:ext uri="{FF2B5EF4-FFF2-40B4-BE49-F238E27FC236}">
                  <a16:creationId xmlns:a16="http://schemas.microsoft.com/office/drawing/2014/main" id="{00000000-0008-0000-0800-000034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146050</xdr:colOff>
          <xdr:row>38</xdr:row>
          <xdr:rowOff>184150</xdr:rowOff>
        </xdr:from>
        <xdr:to>
          <xdr:col>17</xdr:col>
          <xdr:colOff>127000</xdr:colOff>
          <xdr:row>40</xdr:row>
          <xdr:rowOff>38100</xdr:rowOff>
        </xdr:to>
        <xdr:sp macro="" textlink="">
          <xdr:nvSpPr>
            <xdr:cNvPr id="45109" name="Check Box 53" hidden="1">
              <a:extLst>
                <a:ext uri="{63B3BB69-23CF-44E3-9099-C40C66FF867C}">
                  <a14:compatExt spid="_x0000_s45109"/>
                </a:ext>
                <a:ext uri="{FF2B5EF4-FFF2-40B4-BE49-F238E27FC236}">
                  <a16:creationId xmlns:a16="http://schemas.microsoft.com/office/drawing/2014/main" id="{00000000-0008-0000-0800-000035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8240E6FE-FAC6-4723-BCE8-F21E727B0B0A}" name="TimeReporting237910137" displayName="TimeReporting237910137" ref="Q13:Q64" totalsRowCount="1" headerRowDxfId="430" dataDxfId="429" totalsRowDxfId="428" totalsRowBorderDxfId="427" totalsRowCellStyle="Table_Details">
  <tableColumns count="1">
    <tableColumn id="6" xr3:uid="{5F66C8EE-4CC0-49D6-B9B0-6B5C3722DA34}" name="OT" totalsRowFunction="custom" dataDxfId="426" totalsRowDxfId="425" dataCellStyle="Table_Details">
      <calculatedColumnFormula>SUM(#REF!)</calculatedColumnFormula>
      <totalsRowFormula>SUM(Q15:Q63)</totalsRowFormula>
    </tableColumn>
  </tableColumns>
  <tableStyleInfo name="Class Schedule" showFirstColumn="0" showLastColumn="0" showRowStripes="0"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779F55D3-F41A-4AC2-AA01-062BCEB37207}" name="TimeReporting2379101372" displayName="TimeReporting2379101372" ref="Q13:Q64" totalsRowCount="1" headerRowDxfId="361" dataDxfId="360" totalsRowDxfId="359" totalsRowBorderDxfId="358" totalsRowCellStyle="Table_Details">
  <tableColumns count="1">
    <tableColumn id="6" xr3:uid="{F8E1672C-CC8E-4952-B33C-BF776E3CFE23}" name="OT" totalsRowFunction="custom" dataDxfId="357" totalsRowDxfId="356" dataCellStyle="Table_Details">
      <calculatedColumnFormula>SUM(#REF!)</calculatedColumnFormula>
      <totalsRowFormula>SUM(Q15:Q63)</totalsRowFormula>
    </tableColumn>
  </tableColumns>
  <tableStyleInfo name="Class Schedule" showFirstColumn="0" showLastColumn="0" showRowStripes="0"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D56E2AB8-5FC9-4BAD-A538-9DFABF11403A}" name="TimeReporting23791013723" displayName="TimeReporting23791013723" ref="Q13:Q64" totalsRowCount="1" headerRowDxfId="292" dataDxfId="291" totalsRowDxfId="290" totalsRowBorderDxfId="289" totalsRowCellStyle="Table_Details">
  <tableColumns count="1">
    <tableColumn id="6" xr3:uid="{48438FCC-ECDE-47A7-999B-056067984858}" name="OT" totalsRowFunction="custom" dataDxfId="288" totalsRowDxfId="287" dataCellStyle="Table_Details">
      <calculatedColumnFormula>SUM(#REF!)</calculatedColumnFormula>
      <totalsRowFormula>SUM(Q15:Q63)</totalsRowFormula>
    </tableColumn>
  </tableColumns>
  <tableStyleInfo name="Class Schedule" showFirstColumn="0" showLastColumn="0" showRowStripes="0"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E72CE4D-8A3F-41F1-83BE-B117F40AEA5B}" name="TimeReporting237910137234" displayName="TimeReporting237910137234" ref="Q13:Q64" totalsRowCount="1" headerRowDxfId="222" dataDxfId="221" totalsRowDxfId="220" totalsRowBorderDxfId="219" totalsRowCellStyle="Table_Details">
  <tableColumns count="1">
    <tableColumn id="6" xr3:uid="{D650CDDE-FD04-4DF9-BF06-4EA082053CDB}" name="OT" totalsRowFunction="custom" dataDxfId="218" totalsRowDxfId="217" dataCellStyle="Table_Details">
      <calculatedColumnFormula>SUM(#REF!)</calculatedColumnFormula>
      <totalsRowFormula>SUM(Q15:Q63)</totalsRowFormula>
    </tableColumn>
  </tableColumns>
  <tableStyleInfo name="Class Schedule" showFirstColumn="0" showLastColumn="0" showRowStripes="0"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C54D3BBC-A667-4281-ACF1-5185A30D6895}" name="TimeReporting2379101372345" displayName="TimeReporting2379101372345" ref="Q13:Q64" totalsRowCount="1" headerRowDxfId="153" dataDxfId="152" totalsRowDxfId="151" totalsRowBorderDxfId="150" totalsRowCellStyle="Table_Details">
  <tableColumns count="1">
    <tableColumn id="6" xr3:uid="{E467D576-E140-42F5-91A7-430B50E0EA07}" name="OT" totalsRowFunction="custom" dataDxfId="149" totalsRowDxfId="148" dataCellStyle="Table_Details">
      <calculatedColumnFormula>SUM(#REF!)</calculatedColumnFormula>
      <totalsRowFormula>SUM(Q15:Q63)</totalsRowFormula>
    </tableColumn>
  </tableColumns>
  <tableStyleInfo name="Class Schedule" showFirstColumn="0" showLastColumn="0" showRowStripes="0"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CD46E8A-7EFD-4996-9A53-F3E455018908}" name="TimeReporting237910137234568" displayName="TimeReporting237910137234568" ref="Q13:Q64" totalsRowCount="1" headerRowDxfId="84" dataDxfId="83" totalsRowDxfId="82" totalsRowBorderDxfId="81" totalsRowCellStyle="Table_Details">
  <tableColumns count="1">
    <tableColumn id="6" xr3:uid="{2C6206B8-9506-4AB6-ABC9-2477AE710465}" name="OT" totalsRowFunction="custom" dataDxfId="80" totalsRowDxfId="79" dataCellStyle="Table_Details">
      <calculatedColumnFormula>SUM(#REF!)</calculatedColumnFormula>
      <totalsRowFormula>SUM(Q15:Q63)</totalsRowFormula>
    </tableColumn>
  </tableColumns>
  <tableStyleInfo name="Class Schedule" showFirstColumn="0" showLastColumn="0" showRowStripes="0"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61445EDD-229C-4856-A7D4-DBF0E7FC355F}" name="TimeReporting23791013723456" displayName="TimeReporting23791013723456" ref="Q13:Q64" totalsRowCount="1" headerRowDxfId="15" dataDxfId="14" totalsRowDxfId="13" totalsRowBorderDxfId="12" totalsRowCellStyle="Table_Details">
  <tableColumns count="1">
    <tableColumn id="6" xr3:uid="{0421E8D9-9BB1-483D-BE09-095C4DFB5ED8}" name="OT" totalsRowFunction="custom" dataDxfId="11" totalsRowDxfId="10" dataCellStyle="Table_Details">
      <calculatedColumnFormula>SUM(#REF!)</calculatedColumnFormula>
      <totalsRowFormula>SUM(Q15:Q63)</totalsRowFormula>
    </tableColumn>
  </tableColumns>
  <tableStyleInfo name="Class Schedule" showFirstColumn="0" showLastColumn="0" showRowStripes="0" showColumnStripes="0"/>
</table>
</file>

<file path=xl/theme/theme1.xml><?xml version="1.0" encoding="utf-8"?>
<a:theme xmlns:a="http://schemas.openxmlformats.org/drawingml/2006/main" name="Student Schedule">
  <a:themeElements>
    <a:clrScheme name="Student Schedule">
      <a:dk1>
        <a:srgbClr val="000000"/>
      </a:dk1>
      <a:lt1>
        <a:srgbClr val="FFFFFF"/>
      </a:lt1>
      <a:dk2>
        <a:srgbClr val="2E3F5C"/>
      </a:dk2>
      <a:lt2>
        <a:srgbClr val="F7F6F0"/>
      </a:lt2>
      <a:accent1>
        <a:srgbClr val="CC7073"/>
      </a:accent1>
      <a:accent2>
        <a:srgbClr val="34A5A3"/>
      </a:accent2>
      <a:accent3>
        <a:srgbClr val="F0AE1E"/>
      </a:accent3>
      <a:accent4>
        <a:srgbClr val="DB803D"/>
      </a:accent4>
      <a:accent5>
        <a:srgbClr val="88AC2E"/>
      </a:accent5>
      <a:accent6>
        <a:srgbClr val="A9758F"/>
      </a:accent6>
      <a:hlink>
        <a:srgbClr val="42A3B6"/>
      </a:hlink>
      <a:folHlink>
        <a:srgbClr val="A9758F"/>
      </a:folHlink>
    </a:clrScheme>
    <a:fontScheme name="Student Schedule">
      <a:majorFont>
        <a:latin typeface="Arial"/>
        <a:ea typeface=""/>
        <a:cs typeface=""/>
      </a:majorFont>
      <a:minorFont>
        <a:latin typeface="Arial"/>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package" Target="../embeddings/Microsoft_Word_Document.docx"/></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8" Type="http://schemas.openxmlformats.org/officeDocument/2006/relationships/package" Target="../embeddings/Microsoft_Word_Document2.docx"/><Relationship Id="rId3" Type="http://schemas.openxmlformats.org/officeDocument/2006/relationships/vmlDrawing" Target="../drawings/vmlDrawing2.vml"/><Relationship Id="rId7" Type="http://schemas.openxmlformats.org/officeDocument/2006/relationships/image" Target="../media/image3.emf"/><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package" Target="../embeddings/Microsoft_PowerPoint_Slide.sldx"/><Relationship Id="rId5" Type="http://schemas.openxmlformats.org/officeDocument/2006/relationships/image" Target="../media/image2.emf"/><Relationship Id="rId4" Type="http://schemas.openxmlformats.org/officeDocument/2006/relationships/package" Target="../embeddings/Microsoft_Word_Document1.docx"/><Relationship Id="rId9" Type="http://schemas.openxmlformats.org/officeDocument/2006/relationships/image" Target="../media/image4.emf"/></Relationships>
</file>

<file path=xl/worksheets/_rels/sheet3.xml.rels><?xml version="1.0" encoding="UTF-8" standalone="yes"?>
<Relationships xmlns="http://schemas.openxmlformats.org/package/2006/relationships"><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9" Type="http://schemas.openxmlformats.org/officeDocument/2006/relationships/ctrlProp" Target="../ctrlProps/ctrlProp36.x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trlProp" Target="../ctrlProps/ctrlProp44.xml"/><Relationship Id="rId50" Type="http://schemas.openxmlformats.org/officeDocument/2006/relationships/ctrlProp" Target="../ctrlProps/ctrlProp47.xml"/><Relationship Id="rId55" Type="http://schemas.openxmlformats.org/officeDocument/2006/relationships/ctrlProp" Target="../ctrlProps/ctrlProp52.xml"/><Relationship Id="rId7" Type="http://schemas.openxmlformats.org/officeDocument/2006/relationships/ctrlProp" Target="../ctrlProps/ctrlProp4.xml"/><Relationship Id="rId2" Type="http://schemas.openxmlformats.org/officeDocument/2006/relationships/drawing" Target="../drawings/drawing3.xml"/><Relationship Id="rId16" Type="http://schemas.openxmlformats.org/officeDocument/2006/relationships/ctrlProp" Target="../ctrlProps/ctrlProp13.xml"/><Relationship Id="rId29" Type="http://schemas.openxmlformats.org/officeDocument/2006/relationships/ctrlProp" Target="../ctrlProps/ctrlProp26.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3" Type="http://schemas.openxmlformats.org/officeDocument/2006/relationships/ctrlProp" Target="../ctrlProps/ctrlProp50.xml"/><Relationship Id="rId5" Type="http://schemas.openxmlformats.org/officeDocument/2006/relationships/ctrlProp" Target="../ctrlProps/ctrlProp2.xml"/><Relationship Id="rId19" Type="http://schemas.openxmlformats.org/officeDocument/2006/relationships/ctrlProp" Target="../ctrlProps/ctrlProp16.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56" Type="http://schemas.openxmlformats.org/officeDocument/2006/relationships/ctrlProp" Target="../ctrlProps/ctrlProp53.xml"/><Relationship Id="rId8" Type="http://schemas.openxmlformats.org/officeDocument/2006/relationships/ctrlProp" Target="../ctrlProps/ctrlProp5.xml"/><Relationship Id="rId51" Type="http://schemas.openxmlformats.org/officeDocument/2006/relationships/ctrlProp" Target="../ctrlProps/ctrlProp48.xml"/><Relationship Id="rId3" Type="http://schemas.openxmlformats.org/officeDocument/2006/relationships/vmlDrawing" Target="../drawings/vmlDrawing3.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20" Type="http://schemas.openxmlformats.org/officeDocument/2006/relationships/ctrlProp" Target="../ctrlProps/ctrlProp17.xml"/><Relationship Id="rId41" Type="http://schemas.openxmlformats.org/officeDocument/2006/relationships/ctrlProp" Target="../ctrlProps/ctrlProp38.xml"/><Relationship Id="rId54" Type="http://schemas.openxmlformats.org/officeDocument/2006/relationships/ctrlProp" Target="../ctrlProps/ctrlProp51.xml"/><Relationship Id="rId1" Type="http://schemas.openxmlformats.org/officeDocument/2006/relationships/printerSettings" Target="../printerSettings/printerSettings3.bin"/><Relationship Id="rId6" Type="http://schemas.openxmlformats.org/officeDocument/2006/relationships/ctrlProp" Target="../ctrlProps/ctrlProp3.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table" Target="../tables/table1.xml"/><Relationship Id="rId10" Type="http://schemas.openxmlformats.org/officeDocument/2006/relationships/ctrlProp" Target="../ctrlProps/ctrlProp7.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s>
</file>

<file path=xl/worksheets/_rels/sheet4.xml.rels><?xml version="1.0" encoding="UTF-8" standalone="yes"?>
<Relationships xmlns="http://schemas.openxmlformats.org/package/2006/relationships"><Relationship Id="rId13" Type="http://schemas.openxmlformats.org/officeDocument/2006/relationships/ctrlProp" Target="../ctrlProps/ctrlProp63.xml"/><Relationship Id="rId18" Type="http://schemas.openxmlformats.org/officeDocument/2006/relationships/ctrlProp" Target="../ctrlProps/ctrlProp68.xml"/><Relationship Id="rId26" Type="http://schemas.openxmlformats.org/officeDocument/2006/relationships/ctrlProp" Target="../ctrlProps/ctrlProp76.xml"/><Relationship Id="rId39" Type="http://schemas.openxmlformats.org/officeDocument/2006/relationships/ctrlProp" Target="../ctrlProps/ctrlProp89.xml"/><Relationship Id="rId21" Type="http://schemas.openxmlformats.org/officeDocument/2006/relationships/ctrlProp" Target="../ctrlProps/ctrlProp71.xml"/><Relationship Id="rId34" Type="http://schemas.openxmlformats.org/officeDocument/2006/relationships/ctrlProp" Target="../ctrlProps/ctrlProp84.xml"/><Relationship Id="rId42" Type="http://schemas.openxmlformats.org/officeDocument/2006/relationships/ctrlProp" Target="../ctrlProps/ctrlProp92.xml"/><Relationship Id="rId47" Type="http://schemas.openxmlformats.org/officeDocument/2006/relationships/ctrlProp" Target="../ctrlProps/ctrlProp97.xml"/><Relationship Id="rId50" Type="http://schemas.openxmlformats.org/officeDocument/2006/relationships/ctrlProp" Target="../ctrlProps/ctrlProp100.xml"/><Relationship Id="rId55" Type="http://schemas.openxmlformats.org/officeDocument/2006/relationships/ctrlProp" Target="../ctrlProps/ctrlProp105.xml"/><Relationship Id="rId7" Type="http://schemas.openxmlformats.org/officeDocument/2006/relationships/ctrlProp" Target="../ctrlProps/ctrlProp57.xml"/><Relationship Id="rId2" Type="http://schemas.openxmlformats.org/officeDocument/2006/relationships/drawing" Target="../drawings/drawing4.xml"/><Relationship Id="rId16" Type="http://schemas.openxmlformats.org/officeDocument/2006/relationships/ctrlProp" Target="../ctrlProps/ctrlProp66.xml"/><Relationship Id="rId29" Type="http://schemas.openxmlformats.org/officeDocument/2006/relationships/ctrlProp" Target="../ctrlProps/ctrlProp79.xml"/><Relationship Id="rId11" Type="http://schemas.openxmlformats.org/officeDocument/2006/relationships/ctrlProp" Target="../ctrlProps/ctrlProp61.xml"/><Relationship Id="rId24" Type="http://schemas.openxmlformats.org/officeDocument/2006/relationships/ctrlProp" Target="../ctrlProps/ctrlProp74.xml"/><Relationship Id="rId32" Type="http://schemas.openxmlformats.org/officeDocument/2006/relationships/ctrlProp" Target="../ctrlProps/ctrlProp82.xml"/><Relationship Id="rId37" Type="http://schemas.openxmlformats.org/officeDocument/2006/relationships/ctrlProp" Target="../ctrlProps/ctrlProp87.xml"/><Relationship Id="rId40" Type="http://schemas.openxmlformats.org/officeDocument/2006/relationships/ctrlProp" Target="../ctrlProps/ctrlProp90.xml"/><Relationship Id="rId45" Type="http://schemas.openxmlformats.org/officeDocument/2006/relationships/ctrlProp" Target="../ctrlProps/ctrlProp95.xml"/><Relationship Id="rId53" Type="http://schemas.openxmlformats.org/officeDocument/2006/relationships/ctrlProp" Target="../ctrlProps/ctrlProp103.xml"/><Relationship Id="rId5" Type="http://schemas.openxmlformats.org/officeDocument/2006/relationships/ctrlProp" Target="../ctrlProps/ctrlProp55.xml"/><Relationship Id="rId19" Type="http://schemas.openxmlformats.org/officeDocument/2006/relationships/ctrlProp" Target="../ctrlProps/ctrlProp69.xml"/><Relationship Id="rId4" Type="http://schemas.openxmlformats.org/officeDocument/2006/relationships/ctrlProp" Target="../ctrlProps/ctrlProp54.xml"/><Relationship Id="rId9" Type="http://schemas.openxmlformats.org/officeDocument/2006/relationships/ctrlProp" Target="../ctrlProps/ctrlProp59.xml"/><Relationship Id="rId14" Type="http://schemas.openxmlformats.org/officeDocument/2006/relationships/ctrlProp" Target="../ctrlProps/ctrlProp64.xml"/><Relationship Id="rId22" Type="http://schemas.openxmlformats.org/officeDocument/2006/relationships/ctrlProp" Target="../ctrlProps/ctrlProp72.xml"/><Relationship Id="rId27" Type="http://schemas.openxmlformats.org/officeDocument/2006/relationships/ctrlProp" Target="../ctrlProps/ctrlProp77.xml"/><Relationship Id="rId30" Type="http://schemas.openxmlformats.org/officeDocument/2006/relationships/ctrlProp" Target="../ctrlProps/ctrlProp80.xml"/><Relationship Id="rId35" Type="http://schemas.openxmlformats.org/officeDocument/2006/relationships/ctrlProp" Target="../ctrlProps/ctrlProp85.xml"/><Relationship Id="rId43" Type="http://schemas.openxmlformats.org/officeDocument/2006/relationships/ctrlProp" Target="../ctrlProps/ctrlProp93.xml"/><Relationship Id="rId48" Type="http://schemas.openxmlformats.org/officeDocument/2006/relationships/ctrlProp" Target="../ctrlProps/ctrlProp98.xml"/><Relationship Id="rId56" Type="http://schemas.openxmlformats.org/officeDocument/2006/relationships/ctrlProp" Target="../ctrlProps/ctrlProp106.xml"/><Relationship Id="rId8" Type="http://schemas.openxmlformats.org/officeDocument/2006/relationships/ctrlProp" Target="../ctrlProps/ctrlProp58.xml"/><Relationship Id="rId51" Type="http://schemas.openxmlformats.org/officeDocument/2006/relationships/ctrlProp" Target="../ctrlProps/ctrlProp101.xml"/><Relationship Id="rId3" Type="http://schemas.openxmlformats.org/officeDocument/2006/relationships/vmlDrawing" Target="../drawings/vmlDrawing4.vml"/><Relationship Id="rId12" Type="http://schemas.openxmlformats.org/officeDocument/2006/relationships/ctrlProp" Target="../ctrlProps/ctrlProp62.xml"/><Relationship Id="rId17" Type="http://schemas.openxmlformats.org/officeDocument/2006/relationships/ctrlProp" Target="../ctrlProps/ctrlProp67.xml"/><Relationship Id="rId25" Type="http://schemas.openxmlformats.org/officeDocument/2006/relationships/ctrlProp" Target="../ctrlProps/ctrlProp75.xml"/><Relationship Id="rId33" Type="http://schemas.openxmlformats.org/officeDocument/2006/relationships/ctrlProp" Target="../ctrlProps/ctrlProp83.xml"/><Relationship Id="rId38" Type="http://schemas.openxmlformats.org/officeDocument/2006/relationships/ctrlProp" Target="../ctrlProps/ctrlProp88.xml"/><Relationship Id="rId46" Type="http://schemas.openxmlformats.org/officeDocument/2006/relationships/ctrlProp" Target="../ctrlProps/ctrlProp96.xml"/><Relationship Id="rId20" Type="http://schemas.openxmlformats.org/officeDocument/2006/relationships/ctrlProp" Target="../ctrlProps/ctrlProp70.xml"/><Relationship Id="rId41" Type="http://schemas.openxmlformats.org/officeDocument/2006/relationships/ctrlProp" Target="../ctrlProps/ctrlProp91.xml"/><Relationship Id="rId54" Type="http://schemas.openxmlformats.org/officeDocument/2006/relationships/ctrlProp" Target="../ctrlProps/ctrlProp104.xml"/><Relationship Id="rId1" Type="http://schemas.openxmlformats.org/officeDocument/2006/relationships/printerSettings" Target="../printerSettings/printerSettings4.bin"/><Relationship Id="rId6" Type="http://schemas.openxmlformats.org/officeDocument/2006/relationships/ctrlProp" Target="../ctrlProps/ctrlProp56.xml"/><Relationship Id="rId15" Type="http://schemas.openxmlformats.org/officeDocument/2006/relationships/ctrlProp" Target="../ctrlProps/ctrlProp65.xml"/><Relationship Id="rId23" Type="http://schemas.openxmlformats.org/officeDocument/2006/relationships/ctrlProp" Target="../ctrlProps/ctrlProp73.xml"/><Relationship Id="rId28" Type="http://schemas.openxmlformats.org/officeDocument/2006/relationships/ctrlProp" Target="../ctrlProps/ctrlProp78.xml"/><Relationship Id="rId36" Type="http://schemas.openxmlformats.org/officeDocument/2006/relationships/ctrlProp" Target="../ctrlProps/ctrlProp86.xml"/><Relationship Id="rId49" Type="http://schemas.openxmlformats.org/officeDocument/2006/relationships/ctrlProp" Target="../ctrlProps/ctrlProp99.xml"/><Relationship Id="rId57" Type="http://schemas.openxmlformats.org/officeDocument/2006/relationships/table" Target="../tables/table2.xml"/><Relationship Id="rId10" Type="http://schemas.openxmlformats.org/officeDocument/2006/relationships/ctrlProp" Target="../ctrlProps/ctrlProp60.xml"/><Relationship Id="rId31" Type="http://schemas.openxmlformats.org/officeDocument/2006/relationships/ctrlProp" Target="../ctrlProps/ctrlProp81.xml"/><Relationship Id="rId44" Type="http://schemas.openxmlformats.org/officeDocument/2006/relationships/ctrlProp" Target="../ctrlProps/ctrlProp94.xml"/><Relationship Id="rId52" Type="http://schemas.openxmlformats.org/officeDocument/2006/relationships/ctrlProp" Target="../ctrlProps/ctrlProp102.xml"/></Relationships>
</file>

<file path=xl/worksheets/_rels/sheet5.xml.rels><?xml version="1.0" encoding="UTF-8" standalone="yes"?>
<Relationships xmlns="http://schemas.openxmlformats.org/package/2006/relationships"><Relationship Id="rId13" Type="http://schemas.openxmlformats.org/officeDocument/2006/relationships/ctrlProp" Target="../ctrlProps/ctrlProp116.xml"/><Relationship Id="rId18" Type="http://schemas.openxmlformats.org/officeDocument/2006/relationships/ctrlProp" Target="../ctrlProps/ctrlProp121.xml"/><Relationship Id="rId26" Type="http://schemas.openxmlformats.org/officeDocument/2006/relationships/ctrlProp" Target="../ctrlProps/ctrlProp129.xml"/><Relationship Id="rId39" Type="http://schemas.openxmlformats.org/officeDocument/2006/relationships/ctrlProp" Target="../ctrlProps/ctrlProp142.xml"/><Relationship Id="rId21" Type="http://schemas.openxmlformats.org/officeDocument/2006/relationships/ctrlProp" Target="../ctrlProps/ctrlProp124.xml"/><Relationship Id="rId34" Type="http://schemas.openxmlformats.org/officeDocument/2006/relationships/ctrlProp" Target="../ctrlProps/ctrlProp137.xml"/><Relationship Id="rId42" Type="http://schemas.openxmlformats.org/officeDocument/2006/relationships/ctrlProp" Target="../ctrlProps/ctrlProp145.xml"/><Relationship Id="rId47" Type="http://schemas.openxmlformats.org/officeDocument/2006/relationships/ctrlProp" Target="../ctrlProps/ctrlProp150.xml"/><Relationship Id="rId50" Type="http://schemas.openxmlformats.org/officeDocument/2006/relationships/ctrlProp" Target="../ctrlProps/ctrlProp153.xml"/><Relationship Id="rId55" Type="http://schemas.openxmlformats.org/officeDocument/2006/relationships/ctrlProp" Target="../ctrlProps/ctrlProp158.xml"/><Relationship Id="rId7" Type="http://schemas.openxmlformats.org/officeDocument/2006/relationships/ctrlProp" Target="../ctrlProps/ctrlProp110.xml"/><Relationship Id="rId2" Type="http://schemas.openxmlformats.org/officeDocument/2006/relationships/drawing" Target="../drawings/drawing5.xml"/><Relationship Id="rId16" Type="http://schemas.openxmlformats.org/officeDocument/2006/relationships/ctrlProp" Target="../ctrlProps/ctrlProp119.xml"/><Relationship Id="rId29" Type="http://schemas.openxmlformats.org/officeDocument/2006/relationships/ctrlProp" Target="../ctrlProps/ctrlProp132.xml"/><Relationship Id="rId11" Type="http://schemas.openxmlformats.org/officeDocument/2006/relationships/ctrlProp" Target="../ctrlProps/ctrlProp114.xml"/><Relationship Id="rId24" Type="http://schemas.openxmlformats.org/officeDocument/2006/relationships/ctrlProp" Target="../ctrlProps/ctrlProp127.xml"/><Relationship Id="rId32" Type="http://schemas.openxmlformats.org/officeDocument/2006/relationships/ctrlProp" Target="../ctrlProps/ctrlProp135.xml"/><Relationship Id="rId37" Type="http://schemas.openxmlformats.org/officeDocument/2006/relationships/ctrlProp" Target="../ctrlProps/ctrlProp140.xml"/><Relationship Id="rId40" Type="http://schemas.openxmlformats.org/officeDocument/2006/relationships/ctrlProp" Target="../ctrlProps/ctrlProp143.xml"/><Relationship Id="rId45" Type="http://schemas.openxmlformats.org/officeDocument/2006/relationships/ctrlProp" Target="../ctrlProps/ctrlProp148.xml"/><Relationship Id="rId53" Type="http://schemas.openxmlformats.org/officeDocument/2006/relationships/ctrlProp" Target="../ctrlProps/ctrlProp156.xml"/><Relationship Id="rId5" Type="http://schemas.openxmlformats.org/officeDocument/2006/relationships/ctrlProp" Target="../ctrlProps/ctrlProp108.xml"/><Relationship Id="rId19" Type="http://schemas.openxmlformats.org/officeDocument/2006/relationships/ctrlProp" Target="../ctrlProps/ctrlProp122.xml"/><Relationship Id="rId4" Type="http://schemas.openxmlformats.org/officeDocument/2006/relationships/ctrlProp" Target="../ctrlProps/ctrlProp107.xml"/><Relationship Id="rId9" Type="http://schemas.openxmlformats.org/officeDocument/2006/relationships/ctrlProp" Target="../ctrlProps/ctrlProp112.xml"/><Relationship Id="rId14" Type="http://schemas.openxmlformats.org/officeDocument/2006/relationships/ctrlProp" Target="../ctrlProps/ctrlProp117.xml"/><Relationship Id="rId22" Type="http://schemas.openxmlformats.org/officeDocument/2006/relationships/ctrlProp" Target="../ctrlProps/ctrlProp125.xml"/><Relationship Id="rId27" Type="http://schemas.openxmlformats.org/officeDocument/2006/relationships/ctrlProp" Target="../ctrlProps/ctrlProp130.xml"/><Relationship Id="rId30" Type="http://schemas.openxmlformats.org/officeDocument/2006/relationships/ctrlProp" Target="../ctrlProps/ctrlProp133.xml"/><Relationship Id="rId35" Type="http://schemas.openxmlformats.org/officeDocument/2006/relationships/ctrlProp" Target="../ctrlProps/ctrlProp138.xml"/><Relationship Id="rId43" Type="http://schemas.openxmlformats.org/officeDocument/2006/relationships/ctrlProp" Target="../ctrlProps/ctrlProp146.xml"/><Relationship Id="rId48" Type="http://schemas.openxmlformats.org/officeDocument/2006/relationships/ctrlProp" Target="../ctrlProps/ctrlProp151.xml"/><Relationship Id="rId56" Type="http://schemas.openxmlformats.org/officeDocument/2006/relationships/ctrlProp" Target="../ctrlProps/ctrlProp159.xml"/><Relationship Id="rId8" Type="http://schemas.openxmlformats.org/officeDocument/2006/relationships/ctrlProp" Target="../ctrlProps/ctrlProp111.xml"/><Relationship Id="rId51" Type="http://schemas.openxmlformats.org/officeDocument/2006/relationships/ctrlProp" Target="../ctrlProps/ctrlProp154.xml"/><Relationship Id="rId3" Type="http://schemas.openxmlformats.org/officeDocument/2006/relationships/vmlDrawing" Target="../drawings/vmlDrawing5.vml"/><Relationship Id="rId12" Type="http://schemas.openxmlformats.org/officeDocument/2006/relationships/ctrlProp" Target="../ctrlProps/ctrlProp115.xml"/><Relationship Id="rId17" Type="http://schemas.openxmlformats.org/officeDocument/2006/relationships/ctrlProp" Target="../ctrlProps/ctrlProp120.xml"/><Relationship Id="rId25" Type="http://schemas.openxmlformats.org/officeDocument/2006/relationships/ctrlProp" Target="../ctrlProps/ctrlProp128.xml"/><Relationship Id="rId33" Type="http://schemas.openxmlformats.org/officeDocument/2006/relationships/ctrlProp" Target="../ctrlProps/ctrlProp136.xml"/><Relationship Id="rId38" Type="http://schemas.openxmlformats.org/officeDocument/2006/relationships/ctrlProp" Target="../ctrlProps/ctrlProp141.xml"/><Relationship Id="rId46" Type="http://schemas.openxmlformats.org/officeDocument/2006/relationships/ctrlProp" Target="../ctrlProps/ctrlProp149.xml"/><Relationship Id="rId20" Type="http://schemas.openxmlformats.org/officeDocument/2006/relationships/ctrlProp" Target="../ctrlProps/ctrlProp123.xml"/><Relationship Id="rId41" Type="http://schemas.openxmlformats.org/officeDocument/2006/relationships/ctrlProp" Target="../ctrlProps/ctrlProp144.xml"/><Relationship Id="rId54" Type="http://schemas.openxmlformats.org/officeDocument/2006/relationships/ctrlProp" Target="../ctrlProps/ctrlProp157.xml"/><Relationship Id="rId1" Type="http://schemas.openxmlformats.org/officeDocument/2006/relationships/printerSettings" Target="../printerSettings/printerSettings5.bin"/><Relationship Id="rId6" Type="http://schemas.openxmlformats.org/officeDocument/2006/relationships/ctrlProp" Target="../ctrlProps/ctrlProp109.xml"/><Relationship Id="rId15" Type="http://schemas.openxmlformats.org/officeDocument/2006/relationships/ctrlProp" Target="../ctrlProps/ctrlProp118.xml"/><Relationship Id="rId23" Type="http://schemas.openxmlformats.org/officeDocument/2006/relationships/ctrlProp" Target="../ctrlProps/ctrlProp126.xml"/><Relationship Id="rId28" Type="http://schemas.openxmlformats.org/officeDocument/2006/relationships/ctrlProp" Target="../ctrlProps/ctrlProp131.xml"/><Relationship Id="rId36" Type="http://schemas.openxmlformats.org/officeDocument/2006/relationships/ctrlProp" Target="../ctrlProps/ctrlProp139.xml"/><Relationship Id="rId49" Type="http://schemas.openxmlformats.org/officeDocument/2006/relationships/ctrlProp" Target="../ctrlProps/ctrlProp152.xml"/><Relationship Id="rId57" Type="http://schemas.openxmlformats.org/officeDocument/2006/relationships/table" Target="../tables/table3.xml"/><Relationship Id="rId10" Type="http://schemas.openxmlformats.org/officeDocument/2006/relationships/ctrlProp" Target="../ctrlProps/ctrlProp113.xml"/><Relationship Id="rId31" Type="http://schemas.openxmlformats.org/officeDocument/2006/relationships/ctrlProp" Target="../ctrlProps/ctrlProp134.xml"/><Relationship Id="rId44" Type="http://schemas.openxmlformats.org/officeDocument/2006/relationships/ctrlProp" Target="../ctrlProps/ctrlProp147.xml"/><Relationship Id="rId52" Type="http://schemas.openxmlformats.org/officeDocument/2006/relationships/ctrlProp" Target="../ctrlProps/ctrlProp155.xml"/></Relationships>
</file>

<file path=xl/worksheets/_rels/sheet6.xml.rels><?xml version="1.0" encoding="UTF-8" standalone="yes"?>
<Relationships xmlns="http://schemas.openxmlformats.org/package/2006/relationships"><Relationship Id="rId13" Type="http://schemas.openxmlformats.org/officeDocument/2006/relationships/ctrlProp" Target="../ctrlProps/ctrlProp169.xml"/><Relationship Id="rId18" Type="http://schemas.openxmlformats.org/officeDocument/2006/relationships/ctrlProp" Target="../ctrlProps/ctrlProp174.xml"/><Relationship Id="rId26" Type="http://schemas.openxmlformats.org/officeDocument/2006/relationships/ctrlProp" Target="../ctrlProps/ctrlProp182.xml"/><Relationship Id="rId39" Type="http://schemas.openxmlformats.org/officeDocument/2006/relationships/ctrlProp" Target="../ctrlProps/ctrlProp195.xml"/><Relationship Id="rId21" Type="http://schemas.openxmlformats.org/officeDocument/2006/relationships/ctrlProp" Target="../ctrlProps/ctrlProp177.xml"/><Relationship Id="rId34" Type="http://schemas.openxmlformats.org/officeDocument/2006/relationships/ctrlProp" Target="../ctrlProps/ctrlProp190.xml"/><Relationship Id="rId42" Type="http://schemas.openxmlformats.org/officeDocument/2006/relationships/ctrlProp" Target="../ctrlProps/ctrlProp198.xml"/><Relationship Id="rId47" Type="http://schemas.openxmlformats.org/officeDocument/2006/relationships/ctrlProp" Target="../ctrlProps/ctrlProp203.xml"/><Relationship Id="rId50" Type="http://schemas.openxmlformats.org/officeDocument/2006/relationships/ctrlProp" Target="../ctrlProps/ctrlProp206.xml"/><Relationship Id="rId55" Type="http://schemas.openxmlformats.org/officeDocument/2006/relationships/ctrlProp" Target="../ctrlProps/ctrlProp211.xml"/><Relationship Id="rId7" Type="http://schemas.openxmlformats.org/officeDocument/2006/relationships/ctrlProp" Target="../ctrlProps/ctrlProp163.xml"/><Relationship Id="rId2" Type="http://schemas.openxmlformats.org/officeDocument/2006/relationships/drawing" Target="../drawings/drawing6.xml"/><Relationship Id="rId16" Type="http://schemas.openxmlformats.org/officeDocument/2006/relationships/ctrlProp" Target="../ctrlProps/ctrlProp172.xml"/><Relationship Id="rId29" Type="http://schemas.openxmlformats.org/officeDocument/2006/relationships/ctrlProp" Target="../ctrlProps/ctrlProp185.xml"/><Relationship Id="rId11" Type="http://schemas.openxmlformats.org/officeDocument/2006/relationships/ctrlProp" Target="../ctrlProps/ctrlProp167.xml"/><Relationship Id="rId24" Type="http://schemas.openxmlformats.org/officeDocument/2006/relationships/ctrlProp" Target="../ctrlProps/ctrlProp180.xml"/><Relationship Id="rId32" Type="http://schemas.openxmlformats.org/officeDocument/2006/relationships/ctrlProp" Target="../ctrlProps/ctrlProp188.xml"/><Relationship Id="rId37" Type="http://schemas.openxmlformats.org/officeDocument/2006/relationships/ctrlProp" Target="../ctrlProps/ctrlProp193.xml"/><Relationship Id="rId40" Type="http://schemas.openxmlformats.org/officeDocument/2006/relationships/ctrlProp" Target="../ctrlProps/ctrlProp196.xml"/><Relationship Id="rId45" Type="http://schemas.openxmlformats.org/officeDocument/2006/relationships/ctrlProp" Target="../ctrlProps/ctrlProp201.xml"/><Relationship Id="rId53" Type="http://schemas.openxmlformats.org/officeDocument/2006/relationships/ctrlProp" Target="../ctrlProps/ctrlProp209.xml"/><Relationship Id="rId5" Type="http://schemas.openxmlformats.org/officeDocument/2006/relationships/ctrlProp" Target="../ctrlProps/ctrlProp161.xml"/><Relationship Id="rId19" Type="http://schemas.openxmlformats.org/officeDocument/2006/relationships/ctrlProp" Target="../ctrlProps/ctrlProp175.xml"/><Relationship Id="rId4" Type="http://schemas.openxmlformats.org/officeDocument/2006/relationships/ctrlProp" Target="../ctrlProps/ctrlProp160.xml"/><Relationship Id="rId9" Type="http://schemas.openxmlformats.org/officeDocument/2006/relationships/ctrlProp" Target="../ctrlProps/ctrlProp165.xml"/><Relationship Id="rId14" Type="http://schemas.openxmlformats.org/officeDocument/2006/relationships/ctrlProp" Target="../ctrlProps/ctrlProp170.xml"/><Relationship Id="rId22" Type="http://schemas.openxmlformats.org/officeDocument/2006/relationships/ctrlProp" Target="../ctrlProps/ctrlProp178.xml"/><Relationship Id="rId27" Type="http://schemas.openxmlformats.org/officeDocument/2006/relationships/ctrlProp" Target="../ctrlProps/ctrlProp183.xml"/><Relationship Id="rId30" Type="http://schemas.openxmlformats.org/officeDocument/2006/relationships/ctrlProp" Target="../ctrlProps/ctrlProp186.xml"/><Relationship Id="rId35" Type="http://schemas.openxmlformats.org/officeDocument/2006/relationships/ctrlProp" Target="../ctrlProps/ctrlProp191.xml"/><Relationship Id="rId43" Type="http://schemas.openxmlformats.org/officeDocument/2006/relationships/ctrlProp" Target="../ctrlProps/ctrlProp199.xml"/><Relationship Id="rId48" Type="http://schemas.openxmlformats.org/officeDocument/2006/relationships/ctrlProp" Target="../ctrlProps/ctrlProp204.xml"/><Relationship Id="rId56" Type="http://schemas.openxmlformats.org/officeDocument/2006/relationships/ctrlProp" Target="../ctrlProps/ctrlProp212.xml"/><Relationship Id="rId8" Type="http://schemas.openxmlformats.org/officeDocument/2006/relationships/ctrlProp" Target="../ctrlProps/ctrlProp164.xml"/><Relationship Id="rId51" Type="http://schemas.openxmlformats.org/officeDocument/2006/relationships/ctrlProp" Target="../ctrlProps/ctrlProp207.xml"/><Relationship Id="rId3" Type="http://schemas.openxmlformats.org/officeDocument/2006/relationships/vmlDrawing" Target="../drawings/vmlDrawing6.vml"/><Relationship Id="rId12" Type="http://schemas.openxmlformats.org/officeDocument/2006/relationships/ctrlProp" Target="../ctrlProps/ctrlProp168.xml"/><Relationship Id="rId17" Type="http://schemas.openxmlformats.org/officeDocument/2006/relationships/ctrlProp" Target="../ctrlProps/ctrlProp173.xml"/><Relationship Id="rId25" Type="http://schemas.openxmlformats.org/officeDocument/2006/relationships/ctrlProp" Target="../ctrlProps/ctrlProp181.xml"/><Relationship Id="rId33" Type="http://schemas.openxmlformats.org/officeDocument/2006/relationships/ctrlProp" Target="../ctrlProps/ctrlProp189.xml"/><Relationship Id="rId38" Type="http://schemas.openxmlformats.org/officeDocument/2006/relationships/ctrlProp" Target="../ctrlProps/ctrlProp194.xml"/><Relationship Id="rId46" Type="http://schemas.openxmlformats.org/officeDocument/2006/relationships/ctrlProp" Target="../ctrlProps/ctrlProp202.xml"/><Relationship Id="rId20" Type="http://schemas.openxmlformats.org/officeDocument/2006/relationships/ctrlProp" Target="../ctrlProps/ctrlProp176.xml"/><Relationship Id="rId41" Type="http://schemas.openxmlformats.org/officeDocument/2006/relationships/ctrlProp" Target="../ctrlProps/ctrlProp197.xml"/><Relationship Id="rId54" Type="http://schemas.openxmlformats.org/officeDocument/2006/relationships/ctrlProp" Target="../ctrlProps/ctrlProp210.xml"/><Relationship Id="rId1" Type="http://schemas.openxmlformats.org/officeDocument/2006/relationships/printerSettings" Target="../printerSettings/printerSettings6.bin"/><Relationship Id="rId6" Type="http://schemas.openxmlformats.org/officeDocument/2006/relationships/ctrlProp" Target="../ctrlProps/ctrlProp162.xml"/><Relationship Id="rId15" Type="http://schemas.openxmlformats.org/officeDocument/2006/relationships/ctrlProp" Target="../ctrlProps/ctrlProp171.xml"/><Relationship Id="rId23" Type="http://schemas.openxmlformats.org/officeDocument/2006/relationships/ctrlProp" Target="../ctrlProps/ctrlProp179.xml"/><Relationship Id="rId28" Type="http://schemas.openxmlformats.org/officeDocument/2006/relationships/ctrlProp" Target="../ctrlProps/ctrlProp184.xml"/><Relationship Id="rId36" Type="http://schemas.openxmlformats.org/officeDocument/2006/relationships/ctrlProp" Target="../ctrlProps/ctrlProp192.xml"/><Relationship Id="rId49" Type="http://schemas.openxmlformats.org/officeDocument/2006/relationships/ctrlProp" Target="../ctrlProps/ctrlProp205.xml"/><Relationship Id="rId57" Type="http://schemas.openxmlformats.org/officeDocument/2006/relationships/table" Target="../tables/table4.xml"/><Relationship Id="rId10" Type="http://schemas.openxmlformats.org/officeDocument/2006/relationships/ctrlProp" Target="../ctrlProps/ctrlProp166.xml"/><Relationship Id="rId31" Type="http://schemas.openxmlformats.org/officeDocument/2006/relationships/ctrlProp" Target="../ctrlProps/ctrlProp187.xml"/><Relationship Id="rId44" Type="http://schemas.openxmlformats.org/officeDocument/2006/relationships/ctrlProp" Target="../ctrlProps/ctrlProp200.xml"/><Relationship Id="rId52" Type="http://schemas.openxmlformats.org/officeDocument/2006/relationships/ctrlProp" Target="../ctrlProps/ctrlProp208.xml"/></Relationships>
</file>

<file path=xl/worksheets/_rels/sheet7.xml.rels><?xml version="1.0" encoding="UTF-8" standalone="yes"?>
<Relationships xmlns="http://schemas.openxmlformats.org/package/2006/relationships"><Relationship Id="rId13" Type="http://schemas.openxmlformats.org/officeDocument/2006/relationships/ctrlProp" Target="../ctrlProps/ctrlProp222.xml"/><Relationship Id="rId18" Type="http://schemas.openxmlformats.org/officeDocument/2006/relationships/ctrlProp" Target="../ctrlProps/ctrlProp227.xml"/><Relationship Id="rId26" Type="http://schemas.openxmlformats.org/officeDocument/2006/relationships/ctrlProp" Target="../ctrlProps/ctrlProp235.xml"/><Relationship Id="rId39" Type="http://schemas.openxmlformats.org/officeDocument/2006/relationships/ctrlProp" Target="../ctrlProps/ctrlProp248.xml"/><Relationship Id="rId21" Type="http://schemas.openxmlformats.org/officeDocument/2006/relationships/ctrlProp" Target="../ctrlProps/ctrlProp230.xml"/><Relationship Id="rId34" Type="http://schemas.openxmlformats.org/officeDocument/2006/relationships/ctrlProp" Target="../ctrlProps/ctrlProp243.xml"/><Relationship Id="rId42" Type="http://schemas.openxmlformats.org/officeDocument/2006/relationships/ctrlProp" Target="../ctrlProps/ctrlProp251.xml"/><Relationship Id="rId47" Type="http://schemas.openxmlformats.org/officeDocument/2006/relationships/ctrlProp" Target="../ctrlProps/ctrlProp256.xml"/><Relationship Id="rId50" Type="http://schemas.openxmlformats.org/officeDocument/2006/relationships/ctrlProp" Target="../ctrlProps/ctrlProp259.xml"/><Relationship Id="rId55" Type="http://schemas.openxmlformats.org/officeDocument/2006/relationships/ctrlProp" Target="../ctrlProps/ctrlProp264.xml"/><Relationship Id="rId7" Type="http://schemas.openxmlformats.org/officeDocument/2006/relationships/ctrlProp" Target="../ctrlProps/ctrlProp216.xml"/><Relationship Id="rId2" Type="http://schemas.openxmlformats.org/officeDocument/2006/relationships/drawing" Target="../drawings/drawing7.xml"/><Relationship Id="rId16" Type="http://schemas.openxmlformats.org/officeDocument/2006/relationships/ctrlProp" Target="../ctrlProps/ctrlProp225.xml"/><Relationship Id="rId29" Type="http://schemas.openxmlformats.org/officeDocument/2006/relationships/ctrlProp" Target="../ctrlProps/ctrlProp238.xml"/><Relationship Id="rId11" Type="http://schemas.openxmlformats.org/officeDocument/2006/relationships/ctrlProp" Target="../ctrlProps/ctrlProp220.xml"/><Relationship Id="rId24" Type="http://schemas.openxmlformats.org/officeDocument/2006/relationships/ctrlProp" Target="../ctrlProps/ctrlProp233.xml"/><Relationship Id="rId32" Type="http://schemas.openxmlformats.org/officeDocument/2006/relationships/ctrlProp" Target="../ctrlProps/ctrlProp241.xml"/><Relationship Id="rId37" Type="http://schemas.openxmlformats.org/officeDocument/2006/relationships/ctrlProp" Target="../ctrlProps/ctrlProp246.xml"/><Relationship Id="rId40" Type="http://schemas.openxmlformats.org/officeDocument/2006/relationships/ctrlProp" Target="../ctrlProps/ctrlProp249.xml"/><Relationship Id="rId45" Type="http://schemas.openxmlformats.org/officeDocument/2006/relationships/ctrlProp" Target="../ctrlProps/ctrlProp254.xml"/><Relationship Id="rId53" Type="http://schemas.openxmlformats.org/officeDocument/2006/relationships/ctrlProp" Target="../ctrlProps/ctrlProp262.xml"/><Relationship Id="rId5" Type="http://schemas.openxmlformats.org/officeDocument/2006/relationships/ctrlProp" Target="../ctrlProps/ctrlProp214.xml"/><Relationship Id="rId19" Type="http://schemas.openxmlformats.org/officeDocument/2006/relationships/ctrlProp" Target="../ctrlProps/ctrlProp228.xml"/><Relationship Id="rId4" Type="http://schemas.openxmlformats.org/officeDocument/2006/relationships/ctrlProp" Target="../ctrlProps/ctrlProp213.xml"/><Relationship Id="rId9" Type="http://schemas.openxmlformats.org/officeDocument/2006/relationships/ctrlProp" Target="../ctrlProps/ctrlProp218.xml"/><Relationship Id="rId14" Type="http://schemas.openxmlformats.org/officeDocument/2006/relationships/ctrlProp" Target="../ctrlProps/ctrlProp223.xml"/><Relationship Id="rId22" Type="http://schemas.openxmlformats.org/officeDocument/2006/relationships/ctrlProp" Target="../ctrlProps/ctrlProp231.xml"/><Relationship Id="rId27" Type="http://schemas.openxmlformats.org/officeDocument/2006/relationships/ctrlProp" Target="../ctrlProps/ctrlProp236.xml"/><Relationship Id="rId30" Type="http://schemas.openxmlformats.org/officeDocument/2006/relationships/ctrlProp" Target="../ctrlProps/ctrlProp239.xml"/><Relationship Id="rId35" Type="http://schemas.openxmlformats.org/officeDocument/2006/relationships/ctrlProp" Target="../ctrlProps/ctrlProp244.xml"/><Relationship Id="rId43" Type="http://schemas.openxmlformats.org/officeDocument/2006/relationships/ctrlProp" Target="../ctrlProps/ctrlProp252.xml"/><Relationship Id="rId48" Type="http://schemas.openxmlformats.org/officeDocument/2006/relationships/ctrlProp" Target="../ctrlProps/ctrlProp257.xml"/><Relationship Id="rId56" Type="http://schemas.openxmlformats.org/officeDocument/2006/relationships/ctrlProp" Target="../ctrlProps/ctrlProp265.xml"/><Relationship Id="rId8" Type="http://schemas.openxmlformats.org/officeDocument/2006/relationships/ctrlProp" Target="../ctrlProps/ctrlProp217.xml"/><Relationship Id="rId51" Type="http://schemas.openxmlformats.org/officeDocument/2006/relationships/ctrlProp" Target="../ctrlProps/ctrlProp260.xml"/><Relationship Id="rId3" Type="http://schemas.openxmlformats.org/officeDocument/2006/relationships/vmlDrawing" Target="../drawings/vmlDrawing7.vml"/><Relationship Id="rId12" Type="http://schemas.openxmlformats.org/officeDocument/2006/relationships/ctrlProp" Target="../ctrlProps/ctrlProp221.xml"/><Relationship Id="rId17" Type="http://schemas.openxmlformats.org/officeDocument/2006/relationships/ctrlProp" Target="../ctrlProps/ctrlProp226.xml"/><Relationship Id="rId25" Type="http://schemas.openxmlformats.org/officeDocument/2006/relationships/ctrlProp" Target="../ctrlProps/ctrlProp234.xml"/><Relationship Id="rId33" Type="http://schemas.openxmlformats.org/officeDocument/2006/relationships/ctrlProp" Target="../ctrlProps/ctrlProp242.xml"/><Relationship Id="rId38" Type="http://schemas.openxmlformats.org/officeDocument/2006/relationships/ctrlProp" Target="../ctrlProps/ctrlProp247.xml"/><Relationship Id="rId46" Type="http://schemas.openxmlformats.org/officeDocument/2006/relationships/ctrlProp" Target="../ctrlProps/ctrlProp255.xml"/><Relationship Id="rId20" Type="http://schemas.openxmlformats.org/officeDocument/2006/relationships/ctrlProp" Target="../ctrlProps/ctrlProp229.xml"/><Relationship Id="rId41" Type="http://schemas.openxmlformats.org/officeDocument/2006/relationships/ctrlProp" Target="../ctrlProps/ctrlProp250.xml"/><Relationship Id="rId54" Type="http://schemas.openxmlformats.org/officeDocument/2006/relationships/ctrlProp" Target="../ctrlProps/ctrlProp263.xml"/><Relationship Id="rId1" Type="http://schemas.openxmlformats.org/officeDocument/2006/relationships/printerSettings" Target="../printerSettings/printerSettings7.bin"/><Relationship Id="rId6" Type="http://schemas.openxmlformats.org/officeDocument/2006/relationships/ctrlProp" Target="../ctrlProps/ctrlProp215.xml"/><Relationship Id="rId15" Type="http://schemas.openxmlformats.org/officeDocument/2006/relationships/ctrlProp" Target="../ctrlProps/ctrlProp224.xml"/><Relationship Id="rId23" Type="http://schemas.openxmlformats.org/officeDocument/2006/relationships/ctrlProp" Target="../ctrlProps/ctrlProp232.xml"/><Relationship Id="rId28" Type="http://schemas.openxmlformats.org/officeDocument/2006/relationships/ctrlProp" Target="../ctrlProps/ctrlProp237.xml"/><Relationship Id="rId36" Type="http://schemas.openxmlformats.org/officeDocument/2006/relationships/ctrlProp" Target="../ctrlProps/ctrlProp245.xml"/><Relationship Id="rId49" Type="http://schemas.openxmlformats.org/officeDocument/2006/relationships/ctrlProp" Target="../ctrlProps/ctrlProp258.xml"/><Relationship Id="rId57" Type="http://schemas.openxmlformats.org/officeDocument/2006/relationships/table" Target="../tables/table5.xml"/><Relationship Id="rId10" Type="http://schemas.openxmlformats.org/officeDocument/2006/relationships/ctrlProp" Target="../ctrlProps/ctrlProp219.xml"/><Relationship Id="rId31" Type="http://schemas.openxmlformats.org/officeDocument/2006/relationships/ctrlProp" Target="../ctrlProps/ctrlProp240.xml"/><Relationship Id="rId44" Type="http://schemas.openxmlformats.org/officeDocument/2006/relationships/ctrlProp" Target="../ctrlProps/ctrlProp253.xml"/><Relationship Id="rId52" Type="http://schemas.openxmlformats.org/officeDocument/2006/relationships/ctrlProp" Target="../ctrlProps/ctrlProp261.xml"/></Relationships>
</file>

<file path=xl/worksheets/_rels/sheet8.xml.rels><?xml version="1.0" encoding="UTF-8" standalone="yes"?>
<Relationships xmlns="http://schemas.openxmlformats.org/package/2006/relationships"><Relationship Id="rId13" Type="http://schemas.openxmlformats.org/officeDocument/2006/relationships/ctrlProp" Target="../ctrlProps/ctrlProp275.xml"/><Relationship Id="rId18" Type="http://schemas.openxmlformats.org/officeDocument/2006/relationships/ctrlProp" Target="../ctrlProps/ctrlProp280.xml"/><Relationship Id="rId26" Type="http://schemas.openxmlformats.org/officeDocument/2006/relationships/ctrlProp" Target="../ctrlProps/ctrlProp288.xml"/><Relationship Id="rId39" Type="http://schemas.openxmlformats.org/officeDocument/2006/relationships/ctrlProp" Target="../ctrlProps/ctrlProp301.xml"/><Relationship Id="rId21" Type="http://schemas.openxmlformats.org/officeDocument/2006/relationships/ctrlProp" Target="../ctrlProps/ctrlProp283.xml"/><Relationship Id="rId34" Type="http://schemas.openxmlformats.org/officeDocument/2006/relationships/ctrlProp" Target="../ctrlProps/ctrlProp296.xml"/><Relationship Id="rId42" Type="http://schemas.openxmlformats.org/officeDocument/2006/relationships/ctrlProp" Target="../ctrlProps/ctrlProp304.xml"/><Relationship Id="rId47" Type="http://schemas.openxmlformats.org/officeDocument/2006/relationships/ctrlProp" Target="../ctrlProps/ctrlProp309.xml"/><Relationship Id="rId50" Type="http://schemas.openxmlformats.org/officeDocument/2006/relationships/ctrlProp" Target="../ctrlProps/ctrlProp312.xml"/><Relationship Id="rId55" Type="http://schemas.openxmlformats.org/officeDocument/2006/relationships/ctrlProp" Target="../ctrlProps/ctrlProp317.xml"/><Relationship Id="rId7" Type="http://schemas.openxmlformats.org/officeDocument/2006/relationships/ctrlProp" Target="../ctrlProps/ctrlProp269.xml"/><Relationship Id="rId2" Type="http://schemas.openxmlformats.org/officeDocument/2006/relationships/drawing" Target="../drawings/drawing8.xml"/><Relationship Id="rId16" Type="http://schemas.openxmlformats.org/officeDocument/2006/relationships/ctrlProp" Target="../ctrlProps/ctrlProp278.xml"/><Relationship Id="rId29" Type="http://schemas.openxmlformats.org/officeDocument/2006/relationships/ctrlProp" Target="../ctrlProps/ctrlProp291.xml"/><Relationship Id="rId11" Type="http://schemas.openxmlformats.org/officeDocument/2006/relationships/ctrlProp" Target="../ctrlProps/ctrlProp273.xml"/><Relationship Id="rId24" Type="http://schemas.openxmlformats.org/officeDocument/2006/relationships/ctrlProp" Target="../ctrlProps/ctrlProp286.xml"/><Relationship Id="rId32" Type="http://schemas.openxmlformats.org/officeDocument/2006/relationships/ctrlProp" Target="../ctrlProps/ctrlProp294.xml"/><Relationship Id="rId37" Type="http://schemas.openxmlformats.org/officeDocument/2006/relationships/ctrlProp" Target="../ctrlProps/ctrlProp299.xml"/><Relationship Id="rId40" Type="http://schemas.openxmlformats.org/officeDocument/2006/relationships/ctrlProp" Target="../ctrlProps/ctrlProp302.xml"/><Relationship Id="rId45" Type="http://schemas.openxmlformats.org/officeDocument/2006/relationships/ctrlProp" Target="../ctrlProps/ctrlProp307.xml"/><Relationship Id="rId53" Type="http://schemas.openxmlformats.org/officeDocument/2006/relationships/ctrlProp" Target="../ctrlProps/ctrlProp315.xml"/><Relationship Id="rId5" Type="http://schemas.openxmlformats.org/officeDocument/2006/relationships/ctrlProp" Target="../ctrlProps/ctrlProp267.xml"/><Relationship Id="rId19" Type="http://schemas.openxmlformats.org/officeDocument/2006/relationships/ctrlProp" Target="../ctrlProps/ctrlProp281.xml"/><Relationship Id="rId4" Type="http://schemas.openxmlformats.org/officeDocument/2006/relationships/ctrlProp" Target="../ctrlProps/ctrlProp266.xml"/><Relationship Id="rId9" Type="http://schemas.openxmlformats.org/officeDocument/2006/relationships/ctrlProp" Target="../ctrlProps/ctrlProp271.xml"/><Relationship Id="rId14" Type="http://schemas.openxmlformats.org/officeDocument/2006/relationships/ctrlProp" Target="../ctrlProps/ctrlProp276.xml"/><Relationship Id="rId22" Type="http://schemas.openxmlformats.org/officeDocument/2006/relationships/ctrlProp" Target="../ctrlProps/ctrlProp284.xml"/><Relationship Id="rId27" Type="http://schemas.openxmlformats.org/officeDocument/2006/relationships/ctrlProp" Target="../ctrlProps/ctrlProp289.xml"/><Relationship Id="rId30" Type="http://schemas.openxmlformats.org/officeDocument/2006/relationships/ctrlProp" Target="../ctrlProps/ctrlProp292.xml"/><Relationship Id="rId35" Type="http://schemas.openxmlformats.org/officeDocument/2006/relationships/ctrlProp" Target="../ctrlProps/ctrlProp297.xml"/><Relationship Id="rId43" Type="http://schemas.openxmlformats.org/officeDocument/2006/relationships/ctrlProp" Target="../ctrlProps/ctrlProp305.xml"/><Relationship Id="rId48" Type="http://schemas.openxmlformats.org/officeDocument/2006/relationships/ctrlProp" Target="../ctrlProps/ctrlProp310.xml"/><Relationship Id="rId56" Type="http://schemas.openxmlformats.org/officeDocument/2006/relationships/ctrlProp" Target="../ctrlProps/ctrlProp318.xml"/><Relationship Id="rId8" Type="http://schemas.openxmlformats.org/officeDocument/2006/relationships/ctrlProp" Target="../ctrlProps/ctrlProp270.xml"/><Relationship Id="rId51" Type="http://schemas.openxmlformats.org/officeDocument/2006/relationships/ctrlProp" Target="../ctrlProps/ctrlProp313.xml"/><Relationship Id="rId3" Type="http://schemas.openxmlformats.org/officeDocument/2006/relationships/vmlDrawing" Target="../drawings/vmlDrawing8.vml"/><Relationship Id="rId12" Type="http://schemas.openxmlformats.org/officeDocument/2006/relationships/ctrlProp" Target="../ctrlProps/ctrlProp274.xml"/><Relationship Id="rId17" Type="http://schemas.openxmlformats.org/officeDocument/2006/relationships/ctrlProp" Target="../ctrlProps/ctrlProp279.xml"/><Relationship Id="rId25" Type="http://schemas.openxmlformats.org/officeDocument/2006/relationships/ctrlProp" Target="../ctrlProps/ctrlProp287.xml"/><Relationship Id="rId33" Type="http://schemas.openxmlformats.org/officeDocument/2006/relationships/ctrlProp" Target="../ctrlProps/ctrlProp295.xml"/><Relationship Id="rId38" Type="http://schemas.openxmlformats.org/officeDocument/2006/relationships/ctrlProp" Target="../ctrlProps/ctrlProp300.xml"/><Relationship Id="rId46" Type="http://schemas.openxmlformats.org/officeDocument/2006/relationships/ctrlProp" Target="../ctrlProps/ctrlProp308.xml"/><Relationship Id="rId20" Type="http://schemas.openxmlformats.org/officeDocument/2006/relationships/ctrlProp" Target="../ctrlProps/ctrlProp282.xml"/><Relationship Id="rId41" Type="http://schemas.openxmlformats.org/officeDocument/2006/relationships/ctrlProp" Target="../ctrlProps/ctrlProp303.xml"/><Relationship Id="rId54" Type="http://schemas.openxmlformats.org/officeDocument/2006/relationships/ctrlProp" Target="../ctrlProps/ctrlProp316.xml"/><Relationship Id="rId1" Type="http://schemas.openxmlformats.org/officeDocument/2006/relationships/printerSettings" Target="../printerSettings/printerSettings8.bin"/><Relationship Id="rId6" Type="http://schemas.openxmlformats.org/officeDocument/2006/relationships/ctrlProp" Target="../ctrlProps/ctrlProp268.xml"/><Relationship Id="rId15" Type="http://schemas.openxmlformats.org/officeDocument/2006/relationships/ctrlProp" Target="../ctrlProps/ctrlProp277.xml"/><Relationship Id="rId23" Type="http://schemas.openxmlformats.org/officeDocument/2006/relationships/ctrlProp" Target="../ctrlProps/ctrlProp285.xml"/><Relationship Id="rId28" Type="http://schemas.openxmlformats.org/officeDocument/2006/relationships/ctrlProp" Target="../ctrlProps/ctrlProp290.xml"/><Relationship Id="rId36" Type="http://schemas.openxmlformats.org/officeDocument/2006/relationships/ctrlProp" Target="../ctrlProps/ctrlProp298.xml"/><Relationship Id="rId49" Type="http://schemas.openxmlformats.org/officeDocument/2006/relationships/ctrlProp" Target="../ctrlProps/ctrlProp311.xml"/><Relationship Id="rId57" Type="http://schemas.openxmlformats.org/officeDocument/2006/relationships/table" Target="../tables/table6.xml"/><Relationship Id="rId10" Type="http://schemas.openxmlformats.org/officeDocument/2006/relationships/ctrlProp" Target="../ctrlProps/ctrlProp272.xml"/><Relationship Id="rId31" Type="http://schemas.openxmlformats.org/officeDocument/2006/relationships/ctrlProp" Target="../ctrlProps/ctrlProp293.xml"/><Relationship Id="rId44" Type="http://schemas.openxmlformats.org/officeDocument/2006/relationships/ctrlProp" Target="../ctrlProps/ctrlProp306.xml"/><Relationship Id="rId52" Type="http://schemas.openxmlformats.org/officeDocument/2006/relationships/ctrlProp" Target="../ctrlProps/ctrlProp314.xml"/></Relationships>
</file>

<file path=xl/worksheets/_rels/sheet9.xml.rels><?xml version="1.0" encoding="UTF-8" standalone="yes"?>
<Relationships xmlns="http://schemas.openxmlformats.org/package/2006/relationships"><Relationship Id="rId13" Type="http://schemas.openxmlformats.org/officeDocument/2006/relationships/ctrlProp" Target="../ctrlProps/ctrlProp328.xml"/><Relationship Id="rId18" Type="http://schemas.openxmlformats.org/officeDocument/2006/relationships/ctrlProp" Target="../ctrlProps/ctrlProp333.xml"/><Relationship Id="rId26" Type="http://schemas.openxmlformats.org/officeDocument/2006/relationships/ctrlProp" Target="../ctrlProps/ctrlProp341.xml"/><Relationship Id="rId39" Type="http://schemas.openxmlformats.org/officeDocument/2006/relationships/ctrlProp" Target="../ctrlProps/ctrlProp354.xml"/><Relationship Id="rId21" Type="http://schemas.openxmlformats.org/officeDocument/2006/relationships/ctrlProp" Target="../ctrlProps/ctrlProp336.xml"/><Relationship Id="rId34" Type="http://schemas.openxmlformats.org/officeDocument/2006/relationships/ctrlProp" Target="../ctrlProps/ctrlProp349.xml"/><Relationship Id="rId42" Type="http://schemas.openxmlformats.org/officeDocument/2006/relationships/ctrlProp" Target="../ctrlProps/ctrlProp357.xml"/><Relationship Id="rId47" Type="http://schemas.openxmlformats.org/officeDocument/2006/relationships/ctrlProp" Target="../ctrlProps/ctrlProp362.xml"/><Relationship Id="rId50" Type="http://schemas.openxmlformats.org/officeDocument/2006/relationships/ctrlProp" Target="../ctrlProps/ctrlProp365.xml"/><Relationship Id="rId55" Type="http://schemas.openxmlformats.org/officeDocument/2006/relationships/ctrlProp" Target="../ctrlProps/ctrlProp370.xml"/><Relationship Id="rId7" Type="http://schemas.openxmlformats.org/officeDocument/2006/relationships/ctrlProp" Target="../ctrlProps/ctrlProp322.xml"/><Relationship Id="rId2" Type="http://schemas.openxmlformats.org/officeDocument/2006/relationships/drawing" Target="../drawings/drawing9.xml"/><Relationship Id="rId16" Type="http://schemas.openxmlformats.org/officeDocument/2006/relationships/ctrlProp" Target="../ctrlProps/ctrlProp331.xml"/><Relationship Id="rId29" Type="http://schemas.openxmlformats.org/officeDocument/2006/relationships/ctrlProp" Target="../ctrlProps/ctrlProp344.xml"/><Relationship Id="rId11" Type="http://schemas.openxmlformats.org/officeDocument/2006/relationships/ctrlProp" Target="../ctrlProps/ctrlProp326.xml"/><Relationship Id="rId24" Type="http://schemas.openxmlformats.org/officeDocument/2006/relationships/ctrlProp" Target="../ctrlProps/ctrlProp339.xml"/><Relationship Id="rId32" Type="http://schemas.openxmlformats.org/officeDocument/2006/relationships/ctrlProp" Target="../ctrlProps/ctrlProp347.xml"/><Relationship Id="rId37" Type="http://schemas.openxmlformats.org/officeDocument/2006/relationships/ctrlProp" Target="../ctrlProps/ctrlProp352.xml"/><Relationship Id="rId40" Type="http://schemas.openxmlformats.org/officeDocument/2006/relationships/ctrlProp" Target="../ctrlProps/ctrlProp355.xml"/><Relationship Id="rId45" Type="http://schemas.openxmlformats.org/officeDocument/2006/relationships/ctrlProp" Target="../ctrlProps/ctrlProp360.xml"/><Relationship Id="rId53" Type="http://schemas.openxmlformats.org/officeDocument/2006/relationships/ctrlProp" Target="../ctrlProps/ctrlProp368.xml"/><Relationship Id="rId5" Type="http://schemas.openxmlformats.org/officeDocument/2006/relationships/ctrlProp" Target="../ctrlProps/ctrlProp320.xml"/><Relationship Id="rId19" Type="http://schemas.openxmlformats.org/officeDocument/2006/relationships/ctrlProp" Target="../ctrlProps/ctrlProp334.xml"/><Relationship Id="rId4" Type="http://schemas.openxmlformats.org/officeDocument/2006/relationships/ctrlProp" Target="../ctrlProps/ctrlProp319.xml"/><Relationship Id="rId9" Type="http://schemas.openxmlformats.org/officeDocument/2006/relationships/ctrlProp" Target="../ctrlProps/ctrlProp324.xml"/><Relationship Id="rId14" Type="http://schemas.openxmlformats.org/officeDocument/2006/relationships/ctrlProp" Target="../ctrlProps/ctrlProp329.xml"/><Relationship Id="rId22" Type="http://schemas.openxmlformats.org/officeDocument/2006/relationships/ctrlProp" Target="../ctrlProps/ctrlProp337.xml"/><Relationship Id="rId27" Type="http://schemas.openxmlformats.org/officeDocument/2006/relationships/ctrlProp" Target="../ctrlProps/ctrlProp342.xml"/><Relationship Id="rId30" Type="http://schemas.openxmlformats.org/officeDocument/2006/relationships/ctrlProp" Target="../ctrlProps/ctrlProp345.xml"/><Relationship Id="rId35" Type="http://schemas.openxmlformats.org/officeDocument/2006/relationships/ctrlProp" Target="../ctrlProps/ctrlProp350.xml"/><Relationship Id="rId43" Type="http://schemas.openxmlformats.org/officeDocument/2006/relationships/ctrlProp" Target="../ctrlProps/ctrlProp358.xml"/><Relationship Id="rId48" Type="http://schemas.openxmlformats.org/officeDocument/2006/relationships/ctrlProp" Target="../ctrlProps/ctrlProp363.xml"/><Relationship Id="rId56" Type="http://schemas.openxmlformats.org/officeDocument/2006/relationships/ctrlProp" Target="../ctrlProps/ctrlProp371.xml"/><Relationship Id="rId8" Type="http://schemas.openxmlformats.org/officeDocument/2006/relationships/ctrlProp" Target="../ctrlProps/ctrlProp323.xml"/><Relationship Id="rId51" Type="http://schemas.openxmlformats.org/officeDocument/2006/relationships/ctrlProp" Target="../ctrlProps/ctrlProp366.xml"/><Relationship Id="rId3" Type="http://schemas.openxmlformats.org/officeDocument/2006/relationships/vmlDrawing" Target="../drawings/vmlDrawing9.vml"/><Relationship Id="rId12" Type="http://schemas.openxmlformats.org/officeDocument/2006/relationships/ctrlProp" Target="../ctrlProps/ctrlProp327.xml"/><Relationship Id="rId17" Type="http://schemas.openxmlformats.org/officeDocument/2006/relationships/ctrlProp" Target="../ctrlProps/ctrlProp332.xml"/><Relationship Id="rId25" Type="http://schemas.openxmlformats.org/officeDocument/2006/relationships/ctrlProp" Target="../ctrlProps/ctrlProp340.xml"/><Relationship Id="rId33" Type="http://schemas.openxmlformats.org/officeDocument/2006/relationships/ctrlProp" Target="../ctrlProps/ctrlProp348.xml"/><Relationship Id="rId38" Type="http://schemas.openxmlformats.org/officeDocument/2006/relationships/ctrlProp" Target="../ctrlProps/ctrlProp353.xml"/><Relationship Id="rId46" Type="http://schemas.openxmlformats.org/officeDocument/2006/relationships/ctrlProp" Target="../ctrlProps/ctrlProp361.xml"/><Relationship Id="rId20" Type="http://schemas.openxmlformats.org/officeDocument/2006/relationships/ctrlProp" Target="../ctrlProps/ctrlProp335.xml"/><Relationship Id="rId41" Type="http://schemas.openxmlformats.org/officeDocument/2006/relationships/ctrlProp" Target="../ctrlProps/ctrlProp356.xml"/><Relationship Id="rId54" Type="http://schemas.openxmlformats.org/officeDocument/2006/relationships/ctrlProp" Target="../ctrlProps/ctrlProp369.xml"/><Relationship Id="rId1" Type="http://schemas.openxmlformats.org/officeDocument/2006/relationships/printerSettings" Target="../printerSettings/printerSettings9.bin"/><Relationship Id="rId6" Type="http://schemas.openxmlformats.org/officeDocument/2006/relationships/ctrlProp" Target="../ctrlProps/ctrlProp321.xml"/><Relationship Id="rId15" Type="http://schemas.openxmlformats.org/officeDocument/2006/relationships/ctrlProp" Target="../ctrlProps/ctrlProp330.xml"/><Relationship Id="rId23" Type="http://schemas.openxmlformats.org/officeDocument/2006/relationships/ctrlProp" Target="../ctrlProps/ctrlProp338.xml"/><Relationship Id="rId28" Type="http://schemas.openxmlformats.org/officeDocument/2006/relationships/ctrlProp" Target="../ctrlProps/ctrlProp343.xml"/><Relationship Id="rId36" Type="http://schemas.openxmlformats.org/officeDocument/2006/relationships/ctrlProp" Target="../ctrlProps/ctrlProp351.xml"/><Relationship Id="rId49" Type="http://schemas.openxmlformats.org/officeDocument/2006/relationships/ctrlProp" Target="../ctrlProps/ctrlProp364.xml"/><Relationship Id="rId57" Type="http://schemas.openxmlformats.org/officeDocument/2006/relationships/table" Target="../tables/table7.xml"/><Relationship Id="rId10" Type="http://schemas.openxmlformats.org/officeDocument/2006/relationships/ctrlProp" Target="../ctrlProps/ctrlProp325.xml"/><Relationship Id="rId31" Type="http://schemas.openxmlformats.org/officeDocument/2006/relationships/ctrlProp" Target="../ctrlProps/ctrlProp346.xml"/><Relationship Id="rId44" Type="http://schemas.openxmlformats.org/officeDocument/2006/relationships/ctrlProp" Target="../ctrlProps/ctrlProp359.xml"/><Relationship Id="rId52" Type="http://schemas.openxmlformats.org/officeDocument/2006/relationships/ctrlProp" Target="../ctrlProps/ctrlProp367.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8">
    <tabColor theme="8" tint="0.59999389629810485"/>
  </sheetPr>
  <dimension ref="A1"/>
  <sheetViews>
    <sheetView showGridLines="0" zoomScaleNormal="100" workbookViewId="0">
      <selection activeCell="A55" sqref="A55"/>
    </sheetView>
  </sheetViews>
  <sheetFormatPr defaultRowHeight="14" x14ac:dyDescent="0.3"/>
  <sheetData/>
  <sheetProtection algorithmName="SHA-512" hashValue="Cn+p0E4gtOf+qjwgizM0cZMnOOGjgwbX0cg+3UEOWIc4qnCR8cKi5PDPzWjR0B0Lt7SJ1mB1pOPtDOEfyJSumw==" saltValue="0nupA+D2i+Ruxn6t1ffWPQ==" spinCount="100000" sheet="1" objects="1" scenarios="1"/>
  <pageMargins left="0.25" right="0.25" top="0.75" bottom="0.75" header="0.3" footer="0.3"/>
  <pageSetup orientation="portrait" horizontalDpi="4294967295" verticalDpi="4294967295" r:id="rId1"/>
  <drawing r:id="rId2"/>
  <legacyDrawing r:id="rId3"/>
  <oleObjects>
    <mc:AlternateContent xmlns:mc="http://schemas.openxmlformats.org/markup-compatibility/2006">
      <mc:Choice Requires="x14">
        <oleObject progId="Word.Document.12" shapeId="9223" r:id="rId4">
          <objectPr defaultSize="0" r:id="rId5">
            <anchor moveWithCells="1">
              <from>
                <xdr:col>0</xdr:col>
                <xdr:colOff>88900</xdr:colOff>
                <xdr:row>0</xdr:row>
                <xdr:rowOff>69850</xdr:rowOff>
              </from>
              <to>
                <xdr:col>10</xdr:col>
                <xdr:colOff>355600</xdr:colOff>
                <xdr:row>51</xdr:row>
                <xdr:rowOff>88900</xdr:rowOff>
              </to>
            </anchor>
          </objectPr>
        </oleObject>
      </mc:Choice>
      <mc:Fallback>
        <oleObject progId="Word.Document.12" shapeId="9223" r:id="rId4"/>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6DB34A-539E-413A-BBC2-746FC694C40C}">
  <dimension ref="A1:T33"/>
  <sheetViews>
    <sheetView zoomScaleNormal="100" workbookViewId="0">
      <selection activeCell="A24" sqref="A24:K24"/>
    </sheetView>
  </sheetViews>
  <sheetFormatPr defaultColWidth="8.33203125" defaultRowHeight="14.5" x14ac:dyDescent="0.35"/>
  <cols>
    <col min="1" max="1" width="3.33203125" style="143" customWidth="1"/>
    <col min="2" max="17" width="10.08203125" style="129" customWidth="1"/>
    <col min="18" max="18" width="8.5" style="129" customWidth="1"/>
    <col min="19" max="16384" width="8.33203125" style="129"/>
  </cols>
  <sheetData>
    <row r="1" spans="1:17" ht="13.4" customHeight="1" x14ac:dyDescent="0.35">
      <c r="A1" s="184" t="s">
        <v>145</v>
      </c>
      <c r="B1" s="185"/>
      <c r="C1" s="185"/>
      <c r="D1" s="185"/>
      <c r="E1" s="186"/>
      <c r="F1" s="187" t="s">
        <v>146</v>
      </c>
      <c r="G1" s="187"/>
      <c r="H1" s="187"/>
      <c r="I1" s="187"/>
      <c r="J1" s="187"/>
      <c r="K1" s="187"/>
      <c r="L1" s="130"/>
      <c r="M1" s="130"/>
      <c r="N1" s="130"/>
      <c r="O1" s="130"/>
      <c r="P1" s="130"/>
    </row>
    <row r="2" spans="1:17" ht="10.4" customHeight="1" x14ac:dyDescent="0.35">
      <c r="A2" s="185"/>
      <c r="B2" s="185"/>
      <c r="C2" s="185"/>
      <c r="D2" s="188"/>
      <c r="E2" s="188"/>
      <c r="F2" s="188"/>
      <c r="G2" s="188"/>
      <c r="H2" s="188"/>
      <c r="I2" s="188"/>
      <c r="J2" s="188"/>
      <c r="K2" s="188"/>
      <c r="L2" s="131"/>
      <c r="M2" s="131"/>
      <c r="N2" s="131"/>
      <c r="O2" s="131"/>
      <c r="P2" s="131"/>
      <c r="Q2" s="131"/>
    </row>
    <row r="3" spans="1:17" s="132" customFormat="1" ht="12" x14ac:dyDescent="0.3">
      <c r="A3" s="189" t="s">
        <v>147</v>
      </c>
      <c r="B3" s="190"/>
      <c r="C3" s="190"/>
      <c r="D3" s="191"/>
      <c r="E3" s="192">
        <f>Monday!H6</f>
        <v>0</v>
      </c>
      <c r="F3" s="193"/>
      <c r="G3" s="194"/>
      <c r="H3" s="191"/>
      <c r="I3" s="195">
        <f>Monday!W10+Tuesday!W10+Wednesday!W10+Thursday!W10+Friday!W10+Sat!W10+Sun!W10</f>
        <v>5</v>
      </c>
      <c r="J3" s="195"/>
      <c r="K3" s="190"/>
      <c r="O3" s="133"/>
      <c r="P3" s="133"/>
    </row>
    <row r="4" spans="1:17" s="132" customFormat="1" ht="10.4" customHeight="1" x14ac:dyDescent="0.3">
      <c r="A4" s="190"/>
      <c r="B4" s="190"/>
      <c r="C4" s="190"/>
      <c r="D4" s="190"/>
      <c r="E4" s="190"/>
      <c r="F4" s="190"/>
      <c r="G4" s="190"/>
      <c r="H4" s="190"/>
      <c r="I4" s="190"/>
      <c r="J4" s="190"/>
      <c r="K4" s="190"/>
    </row>
    <row r="5" spans="1:17" s="132" customFormat="1" ht="12" x14ac:dyDescent="0.3">
      <c r="A5" s="196" t="s">
        <v>148</v>
      </c>
      <c r="B5" s="196"/>
      <c r="C5" s="196"/>
      <c r="D5" s="197"/>
      <c r="E5" s="198" t="s">
        <v>149</v>
      </c>
      <c r="F5" s="199"/>
      <c r="G5" s="199"/>
      <c r="H5" s="199"/>
      <c r="I5" s="198" t="s">
        <v>150</v>
      </c>
      <c r="J5" s="198"/>
      <c r="K5" s="198"/>
      <c r="O5" s="135"/>
      <c r="P5" s="134"/>
    </row>
    <row r="6" spans="1:17" s="132" customFormat="1" ht="15" customHeight="1" x14ac:dyDescent="0.3">
      <c r="A6" s="360">
        <f>Monday!C6</f>
        <v>0</v>
      </c>
      <c r="B6" s="361"/>
      <c r="C6" s="362"/>
      <c r="D6" s="200"/>
      <c r="E6" s="201">
        <f>Monday!A6</f>
        <v>0</v>
      </c>
      <c r="F6" s="202"/>
      <c r="G6" s="203"/>
      <c r="H6" s="203"/>
      <c r="I6" s="369">
        <f>Sun!A6</f>
        <v>6</v>
      </c>
      <c r="J6" s="366"/>
      <c r="K6" s="204"/>
      <c r="O6" s="137"/>
    </row>
    <row r="7" spans="1:17" s="132" customFormat="1" ht="11.15" customHeight="1" x14ac:dyDescent="0.3">
      <c r="A7" s="190"/>
      <c r="B7" s="200"/>
      <c r="C7" s="200"/>
      <c r="D7" s="200"/>
      <c r="E7" s="200"/>
      <c r="F7" s="200"/>
      <c r="G7" s="197"/>
      <c r="H7" s="205"/>
      <c r="I7" s="205"/>
      <c r="J7" s="205"/>
      <c r="K7" s="205"/>
      <c r="L7" s="136"/>
      <c r="M7" s="136"/>
      <c r="N7" s="138"/>
      <c r="O7" s="138"/>
      <c r="P7" s="138"/>
    </row>
    <row r="8" spans="1:17" s="132" customFormat="1" ht="13.5" customHeight="1" x14ac:dyDescent="0.3">
      <c r="A8" s="206" t="s">
        <v>151</v>
      </c>
      <c r="B8" s="190"/>
      <c r="C8" s="363">
        <f>Monday!P6</f>
        <v>0</v>
      </c>
      <c r="D8" s="364"/>
      <c r="E8" s="207"/>
      <c r="F8" s="206" t="s">
        <v>165</v>
      </c>
      <c r="G8" s="206"/>
      <c r="H8" s="365">
        <f>Monday!K6</f>
        <v>0</v>
      </c>
      <c r="I8" s="366"/>
      <c r="J8" s="208"/>
      <c r="K8" s="205"/>
      <c r="L8" s="136"/>
      <c r="M8" s="136"/>
      <c r="N8" s="138"/>
      <c r="O8" s="138"/>
      <c r="P8" s="138"/>
    </row>
    <row r="9" spans="1:17" s="132" customFormat="1" ht="12.75" customHeight="1" x14ac:dyDescent="0.3">
      <c r="A9" s="190"/>
      <c r="B9" s="367"/>
      <c r="C9" s="367"/>
      <c r="D9" s="190"/>
      <c r="E9" s="190"/>
      <c r="F9" s="190"/>
      <c r="G9" s="190"/>
      <c r="H9" s="368" t="str">
        <f>IF(Monday!K7="","",Monday!K7)</f>
        <v/>
      </c>
      <c r="I9" s="368"/>
      <c r="J9" s="204"/>
      <c r="K9" s="209"/>
      <c r="L9" s="370" t="s">
        <v>97</v>
      </c>
      <c r="M9" s="370"/>
      <c r="O9" s="139"/>
      <c r="P9" s="138"/>
    </row>
    <row r="10" spans="1:17" s="140" customFormat="1" ht="11.15" customHeight="1" thickBot="1" x14ac:dyDescent="0.35">
      <c r="A10" s="210"/>
      <c r="B10" s="211"/>
      <c r="C10" s="211"/>
      <c r="D10" s="211"/>
      <c r="E10" s="211"/>
      <c r="F10" s="211"/>
      <c r="G10" s="212"/>
      <c r="H10" s="213"/>
      <c r="I10" s="213"/>
      <c r="J10" s="213"/>
      <c r="K10" s="213"/>
      <c r="L10" s="141"/>
      <c r="M10" s="141"/>
      <c r="N10" s="142"/>
      <c r="O10" s="142"/>
      <c r="P10" s="142"/>
    </row>
    <row r="11" spans="1:17" s="143" customFormat="1" x14ac:dyDescent="0.35">
      <c r="A11" s="371"/>
      <c r="B11" s="171" t="s">
        <v>4</v>
      </c>
      <c r="C11" s="172" t="s">
        <v>152</v>
      </c>
      <c r="D11" s="172" t="s">
        <v>153</v>
      </c>
      <c r="E11" s="172" t="s">
        <v>154</v>
      </c>
      <c r="F11" s="172" t="s">
        <v>155</v>
      </c>
      <c r="G11" s="173" t="s">
        <v>156</v>
      </c>
      <c r="H11" s="173" t="s">
        <v>101</v>
      </c>
      <c r="I11" s="172" t="s">
        <v>177</v>
      </c>
      <c r="J11" s="174" t="s">
        <v>178</v>
      </c>
      <c r="K11" s="174" t="s">
        <v>179</v>
      </c>
      <c r="L11" s="245"/>
      <c r="M11" s="242"/>
    </row>
    <row r="12" spans="1:17" s="143" customFormat="1" ht="15" customHeight="1" x14ac:dyDescent="0.35">
      <c r="A12" s="372"/>
      <c r="B12" s="374" t="s">
        <v>8</v>
      </c>
      <c r="C12" s="376" t="s">
        <v>157</v>
      </c>
      <c r="D12" s="376" t="s">
        <v>158</v>
      </c>
      <c r="E12" s="376" t="s">
        <v>159</v>
      </c>
      <c r="F12" s="376" t="s">
        <v>160</v>
      </c>
      <c r="G12" s="378" t="s">
        <v>161</v>
      </c>
      <c r="H12" s="380" t="s">
        <v>162</v>
      </c>
      <c r="I12" s="380" t="s">
        <v>163</v>
      </c>
      <c r="J12" s="380" t="s">
        <v>174</v>
      </c>
      <c r="K12" s="387" t="s">
        <v>175</v>
      </c>
      <c r="L12" s="249"/>
      <c r="M12" s="242"/>
    </row>
    <row r="13" spans="1:17" s="143" customFormat="1" ht="28.5" customHeight="1" thickBot="1" x14ac:dyDescent="0.4">
      <c r="A13" s="373"/>
      <c r="B13" s="375"/>
      <c r="C13" s="377"/>
      <c r="D13" s="377"/>
      <c r="E13" s="377"/>
      <c r="F13" s="377"/>
      <c r="G13" s="379"/>
      <c r="H13" s="381"/>
      <c r="I13" s="382"/>
      <c r="J13" s="382"/>
      <c r="K13" s="388"/>
      <c r="L13" s="249"/>
      <c r="M13" s="242"/>
    </row>
    <row r="14" spans="1:17" s="146" customFormat="1" ht="10.4" customHeight="1" x14ac:dyDescent="0.35">
      <c r="A14" s="175">
        <v>1</v>
      </c>
      <c r="B14" s="176">
        <f>E6</f>
        <v>0</v>
      </c>
      <c r="C14" s="177">
        <f>IFERROR((((Monday!B66+Monday!C66+Monday!D66+Monday!E66+Monday!F66+Monday!G66+Monday!H66+Monday!I66)+((Monday!K66+Monday!P66)*(WK_SUMMARY!B9+WK_SUMMARY!B10+WK_SUMMARY!B11+WK_SUMMARY!B12+WK_SUMMARY!B13+WK_SUMMARY!B14+WK_SUMMARY!B15+WK_SUMMARY!B16)/(WK_SUMMARY!B9+WK_SUMMARY!B10+WK_SUMMARY!B11+WK_SUMMARY!B12+WK_SUMMARY!B13++WK_SUMMARY!B14+WK_SUMMARY!B15+WK_SUMMARY!B16+WK_SUMMARY!B18)))/60),0)</f>
        <v>0</v>
      </c>
      <c r="D14" s="177">
        <f>IFERROR((((Monday!J66)+((Monday!K66+Monday!P66)*(WK_SUMMARY!B18)/(WK_SUMMARY!B9+WK_SUMMARY!B10+WK_SUMMARY!B11+WK_SUMMARY!B12+WK_SUMMARY!B13++WK_SUMMARY!B14+WK_SUMMARY!B15+WK_SUMMARY!B16+WK_SUMMARY!B18)))/60),0)</f>
        <v>0</v>
      </c>
      <c r="E14" s="178">
        <f>(Monday!B65+Monday!C65+Monday!D65+Monday!E65+Monday!F65+Monday!G65+Monday!H65+Monday!I65)/60</f>
        <v>0</v>
      </c>
      <c r="F14" s="178">
        <f>Monday!J65/60</f>
        <v>0</v>
      </c>
      <c r="G14" s="144">
        <f>SUM(C14:D14)</f>
        <v>0</v>
      </c>
      <c r="H14" s="145">
        <f>Monday!O64/60</f>
        <v>0</v>
      </c>
      <c r="I14" s="177">
        <f>(Monday!L64+Monday!N64)/60</f>
        <v>0</v>
      </c>
      <c r="J14" s="145">
        <f>Monday!M64/60</f>
        <v>0</v>
      </c>
      <c r="K14" s="239">
        <f>+G14+I14+J14</f>
        <v>0</v>
      </c>
      <c r="L14" s="249"/>
      <c r="M14" s="243"/>
    </row>
    <row r="15" spans="1:17" s="146" customFormat="1" ht="10.4" customHeight="1" x14ac:dyDescent="0.3">
      <c r="A15" s="179">
        <v>2</v>
      </c>
      <c r="B15" s="180">
        <f>B14+1</f>
        <v>1</v>
      </c>
      <c r="C15" s="181">
        <f>IFERROR((((Tuesday!B66+Tuesday!C66+Tuesday!D66+Tuesday!E66+Tuesday!F66+Tuesday!G66+Tuesday!H66+Tuesday!I66)+((Tuesday!K66+Tuesday!P66)*(WK_SUMMARY!B9+WK_SUMMARY!B10+WK_SUMMARY!B11+WK_SUMMARY!B12+WK_SUMMARY!B13+WK_SUMMARY!B14+WK_SUMMARY!B15+WK_SUMMARY!B16)/(WK_SUMMARY!B9+WK_SUMMARY!B10+WK_SUMMARY!B11+WK_SUMMARY!B12+WK_SUMMARY!B13++WK_SUMMARY!B14+WK_SUMMARY!B15+WK_SUMMARY!B16+WK_SUMMARY!B18)))/60),0)</f>
        <v>0</v>
      </c>
      <c r="D15" s="181">
        <f>IFERROR((((Tuesday!J66)+((Tuesday!K66+Tuesday!P66)*(WK_SUMMARY!B18)/(WK_SUMMARY!B9+WK_SUMMARY!B10+WK_SUMMARY!B11+WK_SUMMARY!B12+WK_SUMMARY!B13++WK_SUMMARY!B14+WK_SUMMARY!B15+WK_SUMMARY!B16+WK_SUMMARY!B18)))/60),0)</f>
        <v>0</v>
      </c>
      <c r="E15" s="181">
        <f>(Tuesday!B65+Tuesday!C65+Tuesday!D65+Tuesday!E65+Tuesday!F65+Tuesday!G65+Tuesday!H65+Tuesday!I65)/60</f>
        <v>0</v>
      </c>
      <c r="F15" s="181">
        <f>Tuesday!J65/60</f>
        <v>0</v>
      </c>
      <c r="G15" s="144">
        <f>SUM(C15:D15)</f>
        <v>0</v>
      </c>
      <c r="H15" s="144">
        <f>Tuesday!O64/60</f>
        <v>0</v>
      </c>
      <c r="I15" s="181">
        <f>(Tuesday!L64+Tuesday!N64)/60</f>
        <v>0</v>
      </c>
      <c r="J15" s="144">
        <f>Tuesday!M64/60</f>
        <v>0</v>
      </c>
      <c r="K15" s="239">
        <f>+G15+I15+J15</f>
        <v>0</v>
      </c>
      <c r="L15" s="246"/>
      <c r="M15" s="243"/>
    </row>
    <row r="16" spans="1:17" s="146" customFormat="1" ht="10.4" customHeight="1" x14ac:dyDescent="0.3">
      <c r="A16" s="179">
        <v>3</v>
      </c>
      <c r="B16" s="180">
        <f>B15+1</f>
        <v>2</v>
      </c>
      <c r="C16" s="181">
        <f>IFERROR((((Wednesday!B66+Wednesday!C66+Wednesday!D66+Wednesday!E66+Wednesday!F66+Wednesday!G66+Wednesday!H66+Wednesday!I66)+((Wednesday!K66+Wednesday!P66)*(WK_SUMMARY!B9+WK_SUMMARY!B10+WK_SUMMARY!B11+WK_SUMMARY!B12+WK_SUMMARY!B13+WK_SUMMARY!B14+WK_SUMMARY!B15+WK_SUMMARY!B16)/(WK_SUMMARY!B9+WK_SUMMARY!B10+WK_SUMMARY!B11+WK_SUMMARY!B12+WK_SUMMARY!B13++WK_SUMMARY!B14+WK_SUMMARY!B15+WK_SUMMARY!B16+WK_SUMMARY!B18)))/60),0)</f>
        <v>0</v>
      </c>
      <c r="D16" s="181">
        <f>IFERROR((((Wednesday!J66)+((Wednesday!K66+Wednesday!P66)*(WK_SUMMARY!B18)/(WK_SUMMARY!B9+WK_SUMMARY!B10+WK_SUMMARY!B11+WK_SUMMARY!B12+WK_SUMMARY!B13++WK_SUMMARY!B14+WK_SUMMARY!B15+WK_SUMMARY!B16+WK_SUMMARY!B18)))/60),0)</f>
        <v>0</v>
      </c>
      <c r="E16" s="181">
        <f>(Wednesday!B65+Wednesday!C65+Wednesday!D65+Wednesday!E65+Wednesday!F65+Wednesday!G65+Wednesday!H65+Wednesday!I65)/60</f>
        <v>0</v>
      </c>
      <c r="F16" s="181">
        <f>Wednesday!J65/60</f>
        <v>0</v>
      </c>
      <c r="G16" s="144">
        <f>SUM(C16:D16)</f>
        <v>0</v>
      </c>
      <c r="H16" s="144">
        <f>Wednesday!O64/60</f>
        <v>0</v>
      </c>
      <c r="I16" s="181">
        <f>(Wednesday!L64+Wednesday!N64)/60</f>
        <v>0</v>
      </c>
      <c r="J16" s="144">
        <f>Wednesday!M64/60</f>
        <v>0</v>
      </c>
      <c r="K16" s="239">
        <f>+G16+I16+J16</f>
        <v>0</v>
      </c>
      <c r="L16" s="246"/>
      <c r="M16" s="243"/>
    </row>
    <row r="17" spans="1:20" s="146" customFormat="1" ht="10.4" customHeight="1" x14ac:dyDescent="0.3">
      <c r="A17" s="179">
        <v>4</v>
      </c>
      <c r="B17" s="180">
        <f>B16+1</f>
        <v>3</v>
      </c>
      <c r="C17" s="181">
        <f>IFERROR((((Thursday!B66+Thursday!C66+Thursday!D66+Thursday!E66+Thursday!F66+Thursday!G66+Thursday!H66+Thursday!I66)+((Thursday!K66+Thursday!P66)*((WK_SUMMARY!B9+WK_SUMMARY!B10+WK_SUMMARY!B11+WK_SUMMARY!B12+WK_SUMMARY!B13+WK_SUMMARY!B14+WK_SUMMARY!B15+WK_SUMMARY!B16)/(WK_SUMMARY!B9+WK_SUMMARY!B10+WK_SUMMARY!B11+WK_SUMMARY!B12+WK_SUMMARY!B13++WK_SUMMARY!B14+WK_SUMMARY!B15+WK_SUMMARY!B16+WK_SUMMARY!B18))))/60),0)</f>
        <v>0</v>
      </c>
      <c r="D17" s="181">
        <f>IFERROR((((Thursday!J66)+((Thursday!K66+Thursday!P66)*(WK_SUMMARY!B18)/(WK_SUMMARY!B9+WK_SUMMARY!B10+WK_SUMMARY!B11+WK_SUMMARY!B12+WK_SUMMARY!B13++WK_SUMMARY!B14+WK_SUMMARY!B15+WK_SUMMARY!B16+WK_SUMMARY!B18)))/60),0)</f>
        <v>0</v>
      </c>
      <c r="E17" s="181">
        <f>(Thursday!B65+Thursday!C65+Thursday!D65+Thursday!E65+Thursday!F65+Thursday!G65+Thursday!H65+Thursday!I65)/60</f>
        <v>0</v>
      </c>
      <c r="F17" s="181">
        <f>Thursday!J65/60</f>
        <v>0</v>
      </c>
      <c r="G17" s="144">
        <f>SUM(C17:D17)</f>
        <v>0</v>
      </c>
      <c r="H17" s="144">
        <f>Thursday!O64/60</f>
        <v>0</v>
      </c>
      <c r="I17" s="181">
        <f>(Thursday!L64+Thursday!N64)/60</f>
        <v>0</v>
      </c>
      <c r="J17" s="144">
        <f>Thursday!M64/60</f>
        <v>0</v>
      </c>
      <c r="K17" s="239">
        <f>+G17+I17+J17</f>
        <v>0</v>
      </c>
      <c r="L17" s="246"/>
      <c r="M17" s="243"/>
    </row>
    <row r="18" spans="1:20" s="146" customFormat="1" ht="10.4" customHeight="1" x14ac:dyDescent="0.3">
      <c r="A18" s="179">
        <v>5</v>
      </c>
      <c r="B18" s="180">
        <f t="shared" ref="B18:B20" si="0">B17+1</f>
        <v>4</v>
      </c>
      <c r="C18" s="181">
        <f>IFERROR((((Friday!B66+Friday!C66+Friday!D66+Friday!E66+Friday!F66+Friday!G66+Friday!H66+Friday!I66)+((Friday!K66+Friday!P66)*(WK_SUMMARY!B9+WK_SUMMARY!B10+WK_SUMMARY!B11+WK_SUMMARY!B12+WK_SUMMARY!B13+WK_SUMMARY!B14+WK_SUMMARY!B15+WK_SUMMARY!B16)/(WK_SUMMARY!B9+WK_SUMMARY!B10+WK_SUMMARY!B11+WK_SUMMARY!B12+WK_SUMMARY!B13++WK_SUMMARY!B14+WK_SUMMARY!B15+WK_SUMMARY!B16+WK_SUMMARY!B18)))/60),0)</f>
        <v>0</v>
      </c>
      <c r="D18" s="181">
        <f>IFERROR((((Friday!J66)+((Friday!K66+Friday!P66)*(WK_SUMMARY!B18)/(WK_SUMMARY!B9+WK_SUMMARY!B10+WK_SUMMARY!B11+WK_SUMMARY!B12+WK_SUMMARY!B13++WK_SUMMARY!B14+WK_SUMMARY!B15+WK_SUMMARY!B16+WK_SUMMARY!B18)))/60),0)</f>
        <v>0</v>
      </c>
      <c r="E18" s="181">
        <f>(Friday!B65+Friday!C65+Friday!D65+Friday!E65+Friday!F65+Friday!G65+Friday!H65+Friday!I65)/60</f>
        <v>0</v>
      </c>
      <c r="F18" s="181">
        <f>Friday!J65/60</f>
        <v>0</v>
      </c>
      <c r="G18" s="144">
        <f t="shared" ref="G18:G20" si="1">SUM(C18:D18)</f>
        <v>0</v>
      </c>
      <c r="H18" s="144">
        <f>Friday!O64/60</f>
        <v>0</v>
      </c>
      <c r="I18" s="181">
        <f>(Friday!L64+Friday!N64)/60</f>
        <v>0</v>
      </c>
      <c r="J18" s="144">
        <f>Friday!M64/60</f>
        <v>0</v>
      </c>
      <c r="K18" s="239">
        <f t="shared" ref="K18" si="2">+G18+I18+J18</f>
        <v>0</v>
      </c>
      <c r="L18" s="246"/>
      <c r="M18" s="243"/>
    </row>
    <row r="19" spans="1:20" s="146" customFormat="1" ht="10.4" customHeight="1" x14ac:dyDescent="0.3">
      <c r="A19" s="179">
        <v>6</v>
      </c>
      <c r="B19" s="180">
        <f t="shared" si="0"/>
        <v>5</v>
      </c>
      <c r="C19" s="181">
        <f>IFERROR((((Sat!B66+Sat!C66+Sat!D66+Sat!E66+Sat!F66+Sat!G66+Sat!H66+Sat!I66)+((Sat!K66+Sat!P66)*(WK_SUMMARY!B9+WK_SUMMARY!B10+WK_SUMMARY!B11+WK_SUMMARY!B12+WK_SUMMARY!B13+WK_SUMMARY!B14+WK_SUMMARY!B15+WK_SUMMARY!B16)/(WK_SUMMARY!B9+WK_SUMMARY!B10+WK_SUMMARY!B11+WK_SUMMARY!B12+WK_SUMMARY!B13++WK_SUMMARY!B14+WK_SUMMARY!B15+WK_SUMMARY!B16+WK_SUMMARY!B18)))/60),0)</f>
        <v>0</v>
      </c>
      <c r="D19" s="181">
        <f>IFERROR((((Sat!J66)+((Sat!K66+Sat!P66)*(WK_SUMMARY!B18)/(WK_SUMMARY!B9+WK_SUMMARY!B10+WK_SUMMARY!B11+WK_SUMMARY!B12+WK_SUMMARY!B13++WK_SUMMARY!B14+WK_SUMMARY!B15+WK_SUMMARY!B16+WK_SUMMARY!B18)))/60),0)</f>
        <v>0</v>
      </c>
      <c r="E19" s="181">
        <f>(Sat!B65+Sat!C65+Sat!D65+Sat!E65+Sat!F65+Sat!G65+Sat!H65+Sat!I65)/60</f>
        <v>0</v>
      </c>
      <c r="F19" s="181">
        <f>Sat!J65/60</f>
        <v>0</v>
      </c>
      <c r="G19" s="144">
        <f t="shared" si="1"/>
        <v>0</v>
      </c>
      <c r="H19" s="144">
        <f>Sat!O64/60</f>
        <v>0</v>
      </c>
      <c r="I19" s="238">
        <f>(Sat!L64+Sat!N64)/60</f>
        <v>0</v>
      </c>
      <c r="J19" s="144">
        <f>Sat!M64/60</f>
        <v>0</v>
      </c>
      <c r="K19" s="239">
        <f>+G19+I19+J19</f>
        <v>0</v>
      </c>
      <c r="L19" s="246"/>
      <c r="M19" s="243"/>
    </row>
    <row r="20" spans="1:20" s="146" customFormat="1" ht="10.4" customHeight="1" thickBot="1" x14ac:dyDescent="0.35">
      <c r="A20" s="179">
        <v>7</v>
      </c>
      <c r="B20" s="180">
        <f t="shared" si="0"/>
        <v>6</v>
      </c>
      <c r="C20" s="181">
        <f>IFERROR((((Sun!B66+Sun!C66+Sun!D66+Sun!E66+Sun!F66+Sun!G66+Sun!H66+Sun!I66)+((Sun!K66+Sun!P66)*(WK_SUMMARY!B9+WK_SUMMARY!B10+WK_SUMMARY!B11+WK_SUMMARY!B12+WK_SUMMARY!B13+WK_SUMMARY!B14+WK_SUMMARY!B15+WK_SUMMARY!B16)/(WK_SUMMARY!B9+WK_SUMMARY!B10+WK_SUMMARY!B11+WK_SUMMARY!B12+WK_SUMMARY!B13++WK_SUMMARY!B14+WK_SUMMARY!B15+WK_SUMMARY!B16+WK_SUMMARY!B18)))/60),0)</f>
        <v>0</v>
      </c>
      <c r="D20" s="181">
        <f>IFERROR((((Sun!J66)+((Sun!K66+Sun!P66)*(WK_SUMMARY!B18)/(WK_SUMMARY!B9+WK_SUMMARY!B10+WK_SUMMARY!B11+WK_SUMMARY!B12+WK_SUMMARY!B13++WK_SUMMARY!B14+WK_SUMMARY!B15+WK_SUMMARY!B16+WK_SUMMARY!B18)))/60),0)</f>
        <v>0</v>
      </c>
      <c r="E20" s="181">
        <f>(Sun!B65+Sun!C65+Sun!D65+Sun!E65+Sun!F65+Sun!G65+Sun!H65+Sun!I65)/60</f>
        <v>0</v>
      </c>
      <c r="F20" s="181">
        <f>Sun!J65/60</f>
        <v>0</v>
      </c>
      <c r="G20" s="144">
        <f t="shared" si="1"/>
        <v>0</v>
      </c>
      <c r="H20" s="144">
        <f>Sun!O64/60</f>
        <v>0</v>
      </c>
      <c r="I20" s="237">
        <f>(Sun!L64+Sun!N64)/60</f>
        <v>0</v>
      </c>
      <c r="J20" s="144">
        <f>Sun!M64/60</f>
        <v>0</v>
      </c>
      <c r="K20" s="239">
        <f>+G20+I20+J20</f>
        <v>0</v>
      </c>
      <c r="L20" s="246"/>
      <c r="M20" s="243"/>
    </row>
    <row r="21" spans="1:20" s="149" customFormat="1" ht="13.4" customHeight="1" thickBot="1" x14ac:dyDescent="0.35">
      <c r="A21" s="389"/>
      <c r="B21" s="182" t="s">
        <v>109</v>
      </c>
      <c r="C21" s="147">
        <f t="shared" ref="C21" si="3">SUM(C14:C20)</f>
        <v>0</v>
      </c>
      <c r="D21" s="147">
        <f t="shared" ref="D21:K21" si="4">SUM(D14:D20)</f>
        <v>0</v>
      </c>
      <c r="E21" s="148">
        <f t="shared" si="4"/>
        <v>0</v>
      </c>
      <c r="F21" s="148">
        <f t="shared" si="4"/>
        <v>0</v>
      </c>
      <c r="G21" s="148">
        <f t="shared" si="4"/>
        <v>0</v>
      </c>
      <c r="H21" s="148">
        <f t="shared" si="4"/>
        <v>0</v>
      </c>
      <c r="I21" s="148">
        <f t="shared" si="4"/>
        <v>0</v>
      </c>
      <c r="J21" s="148">
        <f t="shared" si="4"/>
        <v>0</v>
      </c>
      <c r="K21" s="240">
        <f t="shared" si="4"/>
        <v>0</v>
      </c>
      <c r="L21" s="247"/>
      <c r="M21" s="140"/>
    </row>
    <row r="22" spans="1:20" s="151" customFormat="1" ht="13.4" customHeight="1" thickBot="1" x14ac:dyDescent="0.35">
      <c r="A22" s="390"/>
      <c r="B22" s="183" t="s">
        <v>164</v>
      </c>
      <c r="C22" s="150">
        <f>IFERROR(C21/$G$21,0)</f>
        <v>0</v>
      </c>
      <c r="D22" s="150">
        <f>IFERROR(D21/$G$21,0)</f>
        <v>0</v>
      </c>
      <c r="E22" s="150"/>
      <c r="F22" s="150"/>
      <c r="G22" s="150">
        <f>IFERROR(G21/K21,0)</f>
        <v>0</v>
      </c>
      <c r="H22" s="150">
        <f>IFERROR(H21/K21,0)</f>
        <v>0</v>
      </c>
      <c r="I22" s="150">
        <f>IFERROR(I21/K21,0)</f>
        <v>0</v>
      </c>
      <c r="J22" s="150">
        <f>IFERROR(J21/K21,0)</f>
        <v>0</v>
      </c>
      <c r="K22" s="241">
        <f>SUM(G22:J22)</f>
        <v>0</v>
      </c>
      <c r="L22" s="248"/>
      <c r="M22" s="244"/>
    </row>
    <row r="23" spans="1:20" s="151" customFormat="1" ht="13.4" customHeight="1" x14ac:dyDescent="0.3">
      <c r="A23" s="214"/>
      <c r="B23" s="215"/>
      <c r="C23" s="152"/>
      <c r="D23" s="152"/>
      <c r="E23" s="152"/>
      <c r="F23" s="152"/>
      <c r="G23" s="152"/>
      <c r="H23" s="152"/>
      <c r="I23" s="152"/>
      <c r="J23" s="152"/>
      <c r="K23" s="153"/>
    </row>
    <row r="24" spans="1:20" s="143" customFormat="1" ht="24" customHeight="1" x14ac:dyDescent="0.35">
      <c r="A24" s="391" t="s">
        <v>110</v>
      </c>
      <c r="B24" s="391"/>
      <c r="C24" s="391"/>
      <c r="D24" s="391"/>
      <c r="E24" s="391"/>
      <c r="F24" s="391"/>
      <c r="G24" s="391"/>
      <c r="H24" s="391"/>
      <c r="I24" s="391"/>
      <c r="J24" s="391"/>
      <c r="K24" s="391"/>
      <c r="L24" s="154"/>
      <c r="M24" s="154"/>
      <c r="N24" s="154"/>
      <c r="O24" s="154"/>
      <c r="P24" s="154"/>
      <c r="Q24" s="154"/>
      <c r="R24" s="154"/>
      <c r="S24" s="154"/>
      <c r="T24" s="128"/>
    </row>
    <row r="25" spans="1:20" s="143" customFormat="1" ht="24" customHeight="1" x14ac:dyDescent="0.35">
      <c r="A25" s="392" t="str">
        <f>IF(I3&gt;0,"See Error Messages in daily tracking.","")</f>
        <v>See Error Messages in daily tracking.</v>
      </c>
      <c r="B25" s="392"/>
      <c r="C25" s="392"/>
      <c r="D25" s="392"/>
      <c r="E25" s="392"/>
      <c r="F25" s="392"/>
      <c r="G25" s="169"/>
      <c r="H25" s="393"/>
      <c r="I25" s="393"/>
      <c r="J25" s="393"/>
      <c r="K25" s="393"/>
      <c r="L25" s="154"/>
      <c r="M25" s="154"/>
      <c r="N25" s="154"/>
      <c r="O25" s="154"/>
      <c r="P25" s="154"/>
      <c r="Q25" s="154"/>
      <c r="R25" s="154"/>
      <c r="S25" s="154"/>
      <c r="T25" s="218"/>
    </row>
    <row r="26" spans="1:20" s="216" customFormat="1" ht="12" customHeight="1" x14ac:dyDescent="0.35">
      <c r="A26" s="386" t="s">
        <v>7</v>
      </c>
      <c r="B26" s="386"/>
      <c r="C26" s="386"/>
      <c r="D26" s="386"/>
      <c r="E26" s="386"/>
      <c r="F26" s="386"/>
      <c r="G26" s="217"/>
      <c r="H26" s="386" t="s">
        <v>8</v>
      </c>
      <c r="I26" s="386"/>
      <c r="J26" s="386"/>
      <c r="K26" s="386"/>
      <c r="L26" s="219"/>
      <c r="M26" s="219"/>
      <c r="N26" s="219"/>
      <c r="O26" s="219"/>
      <c r="P26" s="219"/>
      <c r="Q26" s="219"/>
      <c r="R26" s="219"/>
      <c r="S26" s="219"/>
      <c r="T26" s="220"/>
    </row>
    <row r="27" spans="1:20" s="216" customFormat="1" ht="12" customHeight="1" x14ac:dyDescent="0.35">
      <c r="A27" s="252"/>
      <c r="B27" s="252"/>
      <c r="C27" s="252"/>
      <c r="D27" s="252"/>
      <c r="E27" s="252"/>
      <c r="F27" s="252"/>
      <c r="G27" s="251"/>
      <c r="H27" s="252"/>
      <c r="I27" s="252"/>
      <c r="J27" s="252"/>
      <c r="K27" s="252"/>
      <c r="L27" s="219"/>
      <c r="M27" s="219"/>
      <c r="N27" s="219"/>
      <c r="O27" s="219"/>
      <c r="P27" s="219"/>
      <c r="Q27" s="219"/>
      <c r="R27" s="219"/>
      <c r="S27" s="219"/>
      <c r="T27" s="220"/>
    </row>
    <row r="28" spans="1:20" s="216" customFormat="1" ht="24" customHeight="1" x14ac:dyDescent="0.35">
      <c r="A28" s="391" t="s">
        <v>166</v>
      </c>
      <c r="B28" s="391"/>
      <c r="C28" s="391"/>
      <c r="D28" s="391"/>
      <c r="E28" s="391"/>
      <c r="F28" s="391"/>
      <c r="G28" s="391"/>
      <c r="H28" s="391"/>
      <c r="I28" s="391"/>
      <c r="J28" s="391"/>
      <c r="K28" s="391"/>
      <c r="L28" s="217"/>
      <c r="M28" s="217"/>
      <c r="N28" s="217"/>
      <c r="O28" s="217"/>
      <c r="P28" s="217"/>
      <c r="Q28" s="217"/>
      <c r="R28" s="217"/>
      <c r="S28" s="217"/>
      <c r="T28" s="221"/>
    </row>
    <row r="29" spans="1:20" s="155" customFormat="1" ht="24" customHeight="1" x14ac:dyDescent="0.35">
      <c r="A29" s="394"/>
      <c r="B29" s="394"/>
      <c r="C29" s="394"/>
      <c r="D29" s="394"/>
      <c r="E29" s="394"/>
      <c r="F29" s="394"/>
      <c r="H29" s="394"/>
      <c r="I29" s="394"/>
      <c r="J29" s="394"/>
      <c r="K29" s="394"/>
    </row>
    <row r="30" spans="1:20" s="222" customFormat="1" x14ac:dyDescent="0.35">
      <c r="A30" s="385" t="s">
        <v>7</v>
      </c>
      <c r="B30" s="385"/>
      <c r="C30" s="385"/>
      <c r="D30" s="385"/>
      <c r="E30" s="385"/>
      <c r="F30" s="385"/>
      <c r="H30" s="386" t="s">
        <v>8</v>
      </c>
      <c r="I30" s="386"/>
      <c r="J30" s="386"/>
      <c r="K30" s="386"/>
    </row>
    <row r="31" spans="1:20" s="155" customFormat="1" ht="15" customHeight="1" x14ac:dyDescent="0.35"/>
    <row r="32" spans="1:20" s="155" customFormat="1" ht="24" customHeight="1" x14ac:dyDescent="0.35">
      <c r="A32" s="383" t="s">
        <v>181</v>
      </c>
      <c r="B32" s="384"/>
      <c r="C32" s="384"/>
      <c r="D32" s="384"/>
      <c r="E32" s="384"/>
      <c r="F32" s="384"/>
      <c r="G32" s="384"/>
      <c r="H32" s="384"/>
      <c r="I32" s="384"/>
      <c r="J32" s="384"/>
      <c r="K32" s="384"/>
    </row>
    <row r="33" s="155" customFormat="1" x14ac:dyDescent="0.35"/>
  </sheetData>
  <sheetProtection algorithmName="SHA-512" hashValue="meXtkXM3uhey50/+L+Cy72cknBaUyeyNmRcxgA73/yg6HUZxHLLOlNymFHcoFG7xWY0/uZVF7mZ6L9oZcPq+xw==" saltValue="Nd5rC3dhhULXVjYSfptgYw==" spinCount="100000" sheet="1" objects="1" scenarios="1"/>
  <mergeCells count="30">
    <mergeCell ref="A32:K32"/>
    <mergeCell ref="A30:F30"/>
    <mergeCell ref="H30:K30"/>
    <mergeCell ref="K12:K13"/>
    <mergeCell ref="A21:A22"/>
    <mergeCell ref="A24:K24"/>
    <mergeCell ref="A25:F25"/>
    <mergeCell ref="A26:F26"/>
    <mergeCell ref="H26:K26"/>
    <mergeCell ref="H25:K25"/>
    <mergeCell ref="A29:F29"/>
    <mergeCell ref="H29:K29"/>
    <mergeCell ref="A28:K28"/>
    <mergeCell ref="L9:M9"/>
    <mergeCell ref="A11:A13"/>
    <mergeCell ref="B12:B13"/>
    <mergeCell ref="C12:C13"/>
    <mergeCell ref="D12:D13"/>
    <mergeCell ref="E12:E13"/>
    <mergeCell ref="F12:F13"/>
    <mergeCell ref="G12:G13"/>
    <mergeCell ref="H12:H13"/>
    <mergeCell ref="I12:I13"/>
    <mergeCell ref="J12:J13"/>
    <mergeCell ref="A6:C6"/>
    <mergeCell ref="C8:D8"/>
    <mergeCell ref="H8:I8"/>
    <mergeCell ref="B9:C9"/>
    <mergeCell ref="H9:I9"/>
    <mergeCell ref="I6:J6"/>
  </mergeCells>
  <conditionalFormatting sqref="C22:K23 C21:D21 F21:K21 G14:H20 K14:K20">
    <cfRule type="cellIs" dxfId="9" priority="7" stopIfTrue="1" operator="equal">
      <formula>0</formula>
    </cfRule>
  </conditionalFormatting>
  <conditionalFormatting sqref="A25">
    <cfRule type="expression" dxfId="8" priority="4">
      <formula>I3&gt;0</formula>
    </cfRule>
  </conditionalFormatting>
  <conditionalFormatting sqref="B25:F25">
    <cfRule type="expression" dxfId="7" priority="86">
      <formula>K3&gt;0</formula>
    </cfRule>
  </conditionalFormatting>
  <conditionalFormatting sqref="H9:I9">
    <cfRule type="expression" dxfId="6" priority="5">
      <formula>$H$8="Other (please specify below)"</formula>
    </cfRule>
    <cfRule type="expression" dxfId="5" priority="6">
      <formula>OR($H$8="",$H$8=0,$H$8="FLF",$H$8="Attorney",$H$8="Paralegal",$H$8="Legal Assistant",$H$8="Clerk", $H$8="Self-Help Assistant")</formula>
    </cfRule>
  </conditionalFormatting>
  <conditionalFormatting sqref="J14">
    <cfRule type="cellIs" dxfId="4" priority="3" stopIfTrue="1" operator="equal">
      <formula>0</formula>
    </cfRule>
  </conditionalFormatting>
  <conditionalFormatting sqref="J15:J20">
    <cfRule type="cellIs" dxfId="3" priority="2" stopIfTrue="1" operator="equal">
      <formula>0</formula>
    </cfRule>
  </conditionalFormatting>
  <conditionalFormatting sqref="E21">
    <cfRule type="cellIs" dxfId="2" priority="1" stopIfTrue="1" operator="equal">
      <formula>0</formula>
    </cfRule>
  </conditionalFormatting>
  <dataValidations count="1">
    <dataValidation allowBlank="1" showInputMessage="1" showErrorMessage="1" prompt="Select your work type from the drop-down list." sqref="C8" xr:uid="{CB002D33-C094-4E90-A5F7-933EFFC6BE28}"/>
  </dataValidations>
  <printOptions horizontalCentered="1" verticalCentered="1"/>
  <pageMargins left="0.5" right="0.5" top="0.5" bottom="0.5" header="0.5" footer="0.5"/>
  <pageSetup scale="85"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tabColor rgb="FF7030A0"/>
    <pageSetUpPr fitToPage="1"/>
  </sheetPr>
  <dimension ref="A1:O57"/>
  <sheetViews>
    <sheetView zoomScaleNormal="100" workbookViewId="0">
      <selection activeCell="A2" sqref="A2"/>
    </sheetView>
  </sheetViews>
  <sheetFormatPr defaultRowHeight="14" x14ac:dyDescent="0.3"/>
  <cols>
    <col min="1" max="1" width="23.08203125" customWidth="1"/>
    <col min="2" max="2" width="11.58203125" hidden="1" customWidth="1"/>
    <col min="3" max="3" width="10.83203125" customWidth="1"/>
  </cols>
  <sheetData>
    <row r="1" spans="1:15" ht="24.65" customHeight="1" thickBot="1" x14ac:dyDescent="0.35">
      <c r="A1" s="35" t="s">
        <v>13</v>
      </c>
      <c r="B1" s="34"/>
      <c r="C1" s="34"/>
      <c r="E1" s="398" t="s">
        <v>167</v>
      </c>
      <c r="F1" s="399"/>
      <c r="G1" s="399"/>
      <c r="H1" s="400"/>
      <c r="I1" s="398" t="s">
        <v>168</v>
      </c>
      <c r="J1" s="399"/>
      <c r="K1" s="400"/>
      <c r="L1" s="398" t="s">
        <v>169</v>
      </c>
      <c r="M1" s="399"/>
      <c r="N1" s="399"/>
      <c r="O1" s="400"/>
    </row>
    <row r="2" spans="1:15" ht="14.15" customHeight="1" x14ac:dyDescent="0.3">
      <c r="A2" s="1"/>
      <c r="E2" s="401">
        <f>Monday!C6</f>
        <v>0</v>
      </c>
      <c r="F2" s="402"/>
      <c r="G2" s="402"/>
      <c r="H2" s="403"/>
      <c r="I2" s="401">
        <f>Monday!H6</f>
        <v>0</v>
      </c>
      <c r="J2" s="402"/>
      <c r="K2" s="403"/>
      <c r="L2" s="401">
        <f>Monday!K6</f>
        <v>0</v>
      </c>
      <c r="M2" s="402"/>
      <c r="N2" s="402"/>
      <c r="O2" s="403"/>
    </row>
    <row r="3" spans="1:15" ht="14.15" customHeight="1" x14ac:dyDescent="0.3">
      <c r="A3" s="1"/>
      <c r="E3" s="223"/>
      <c r="F3" s="223"/>
      <c r="G3" s="223"/>
      <c r="H3" s="223"/>
      <c r="I3" s="223"/>
      <c r="J3" s="223"/>
      <c r="K3" s="223"/>
      <c r="L3" s="395">
        <f>Monday!K7</f>
        <v>0</v>
      </c>
      <c r="M3" s="395"/>
      <c r="N3" s="395"/>
      <c r="O3" s="395"/>
    </row>
    <row r="4" spans="1:15" ht="14.15" customHeight="1" x14ac:dyDescent="0.3">
      <c r="A4" s="1"/>
      <c r="E4" s="223"/>
      <c r="F4" s="224" t="s">
        <v>149</v>
      </c>
      <c r="G4" s="225"/>
      <c r="H4" s="225"/>
      <c r="I4" s="225"/>
      <c r="J4" s="224" t="s">
        <v>150</v>
      </c>
      <c r="K4" s="224"/>
      <c r="L4" s="226"/>
      <c r="M4" s="223"/>
      <c r="N4" s="223"/>
      <c r="O4" s="223"/>
    </row>
    <row r="5" spans="1:15" ht="14.15" customHeight="1" x14ac:dyDescent="0.3">
      <c r="A5" s="1"/>
      <c r="E5" s="223"/>
      <c r="F5" s="396">
        <f>Monday!A6</f>
        <v>0</v>
      </c>
      <c r="G5" s="397"/>
      <c r="H5" s="227"/>
      <c r="I5" s="227"/>
      <c r="J5" s="396">
        <f>Friday!A6</f>
        <v>4</v>
      </c>
      <c r="K5" s="397"/>
      <c r="L5" s="226"/>
      <c r="M5" s="223"/>
      <c r="N5" s="223"/>
      <c r="O5" s="223"/>
    </row>
    <row r="6" spans="1:15" ht="35" x14ac:dyDescent="0.3">
      <c r="A6" s="1"/>
      <c r="B6" s="9" t="s">
        <v>14</v>
      </c>
      <c r="C6" s="10" t="s">
        <v>170</v>
      </c>
      <c r="E6" s="228"/>
      <c r="F6" s="228"/>
      <c r="G6" s="228"/>
      <c r="H6" s="228"/>
      <c r="I6" s="228"/>
      <c r="J6" s="228" t="s">
        <v>97</v>
      </c>
      <c r="K6" s="228"/>
      <c r="L6" s="228"/>
      <c r="M6" s="228"/>
      <c r="N6" s="228"/>
      <c r="O6" s="228"/>
    </row>
    <row r="7" spans="1:15" x14ac:dyDescent="0.3">
      <c r="A7" s="81" t="s">
        <v>133</v>
      </c>
      <c r="B7" s="4"/>
      <c r="C7" s="8"/>
    </row>
    <row r="8" spans="1:15" x14ac:dyDescent="0.3">
      <c r="A8" s="5" t="s">
        <v>16</v>
      </c>
      <c r="B8" s="4"/>
      <c r="C8" s="8"/>
    </row>
    <row r="9" spans="1:15" x14ac:dyDescent="0.3">
      <c r="A9" s="2" t="s">
        <v>119</v>
      </c>
      <c r="B9" s="4">
        <f>SUM(Monday:Sun!B66)</f>
        <v>0</v>
      </c>
      <c r="C9" s="8">
        <f>CONVERT(B9,"mn","hr")</f>
        <v>0</v>
      </c>
    </row>
    <row r="10" spans="1:15" x14ac:dyDescent="0.3">
      <c r="A10" s="2" t="s">
        <v>120</v>
      </c>
      <c r="B10" s="4">
        <f>SUM(Monday:Sun!C66)</f>
        <v>0</v>
      </c>
      <c r="C10" s="8">
        <f t="shared" ref="C10:C41" si="0">CONVERT(B10,"mn","hr")</f>
        <v>0</v>
      </c>
    </row>
    <row r="11" spans="1:15" x14ac:dyDescent="0.3">
      <c r="A11" s="2" t="s">
        <v>121</v>
      </c>
      <c r="B11" s="4">
        <f>SUM(Monday:Sun!D66)</f>
        <v>0</v>
      </c>
      <c r="C11" s="8">
        <f t="shared" si="0"/>
        <v>0</v>
      </c>
    </row>
    <row r="12" spans="1:15" x14ac:dyDescent="0.3">
      <c r="A12" s="2" t="s">
        <v>122</v>
      </c>
      <c r="B12" s="4">
        <f>SUM(Monday:Sun!E66)</f>
        <v>0</v>
      </c>
      <c r="C12" s="8">
        <f>CONVERT(B12,"mn","hr")</f>
        <v>0</v>
      </c>
    </row>
    <row r="13" spans="1:15" x14ac:dyDescent="0.3">
      <c r="A13" s="2" t="s">
        <v>123</v>
      </c>
      <c r="B13" s="4">
        <f>SUM(Monday:Sun!F66)</f>
        <v>0</v>
      </c>
      <c r="C13" s="170">
        <f t="shared" si="0"/>
        <v>0</v>
      </c>
    </row>
    <row r="14" spans="1:15" ht="14.25" customHeight="1" x14ac:dyDescent="0.3">
      <c r="A14" s="6" t="s">
        <v>124</v>
      </c>
      <c r="B14" s="4">
        <f>SUM(Monday:Sun!G66)</f>
        <v>0</v>
      </c>
      <c r="C14" s="8">
        <f t="shared" si="0"/>
        <v>0</v>
      </c>
    </row>
    <row r="15" spans="1:15" ht="14.25" customHeight="1" x14ac:dyDescent="0.3">
      <c r="A15" s="2" t="s">
        <v>125</v>
      </c>
      <c r="B15" s="4">
        <f>SUM(Monday:Sun!H66)</f>
        <v>0</v>
      </c>
      <c r="C15" s="8">
        <f t="shared" si="0"/>
        <v>0</v>
      </c>
    </row>
    <row r="16" spans="1:15" ht="14.25" customHeight="1" x14ac:dyDescent="0.3">
      <c r="A16" s="2" t="s">
        <v>126</v>
      </c>
      <c r="B16" s="4">
        <f>SUM(Monday:Sun!I66)</f>
        <v>0</v>
      </c>
      <c r="C16" s="8">
        <f t="shared" si="0"/>
        <v>0</v>
      </c>
    </row>
    <row r="17" spans="1:3" ht="14.25" customHeight="1" x14ac:dyDescent="0.3">
      <c r="A17" s="2"/>
      <c r="B17" s="4"/>
      <c r="C17" s="8"/>
    </row>
    <row r="18" spans="1:3" ht="14.25" customHeight="1" x14ac:dyDescent="0.3">
      <c r="A18" s="5" t="s">
        <v>3</v>
      </c>
      <c r="B18" s="4">
        <f>SUM(Monday:Sun!J66)</f>
        <v>0</v>
      </c>
      <c r="C18" s="8">
        <f t="shared" si="0"/>
        <v>0</v>
      </c>
    </row>
    <row r="19" spans="1:3" ht="14.25" customHeight="1" x14ac:dyDescent="0.3">
      <c r="A19" s="3"/>
      <c r="B19" s="4"/>
      <c r="C19" s="8"/>
    </row>
    <row r="20" spans="1:3" ht="14.25" customHeight="1" x14ac:dyDescent="0.3">
      <c r="A20" s="5" t="s">
        <v>127</v>
      </c>
      <c r="B20" s="4">
        <f>SUM(Monday:Sun!K66)</f>
        <v>0</v>
      </c>
      <c r="C20" s="8">
        <f t="shared" si="0"/>
        <v>0</v>
      </c>
    </row>
    <row r="21" spans="1:3" ht="14.25" customHeight="1" x14ac:dyDescent="0.3">
      <c r="A21" s="82" t="s">
        <v>131</v>
      </c>
      <c r="B21" s="80">
        <f>IFERROR(B20*(SUM(B9:B16)/(SUM(B9:B16)+B18)),0)</f>
        <v>0</v>
      </c>
      <c r="C21" s="8">
        <f>CONVERT(B21,"mn","hr")</f>
        <v>0</v>
      </c>
    </row>
    <row r="22" spans="1:3" ht="14.25" customHeight="1" x14ac:dyDescent="0.3">
      <c r="A22" s="82" t="s">
        <v>132</v>
      </c>
      <c r="B22" s="80">
        <f>IFERROR(B20*(B18/(SUM(B9:B16)+B18)),0)</f>
        <v>0</v>
      </c>
      <c r="C22" s="8">
        <f t="shared" si="0"/>
        <v>0</v>
      </c>
    </row>
    <row r="23" spans="1:3" ht="14.25" customHeight="1" x14ac:dyDescent="0.3">
      <c r="A23" s="85"/>
      <c r="B23" s="80"/>
      <c r="C23" s="8"/>
    </row>
    <row r="24" spans="1:3" ht="14.25" customHeight="1" x14ac:dyDescent="0.3">
      <c r="A24" s="5" t="s">
        <v>6</v>
      </c>
      <c r="B24" s="4">
        <f>SUM(Monday:Sun!P64)</f>
        <v>0</v>
      </c>
      <c r="C24" s="8">
        <f t="shared" ref="C24:C26" si="1">CONVERT(B24,"mn","hr")</f>
        <v>0</v>
      </c>
    </row>
    <row r="25" spans="1:3" ht="14.25" customHeight="1" x14ac:dyDescent="0.3">
      <c r="A25" s="82" t="s">
        <v>141</v>
      </c>
      <c r="B25" s="80">
        <f>IFERROR(B24*(SUM(B9:B16)/(SUM(B9:B16)+B18)),0)</f>
        <v>0</v>
      </c>
      <c r="C25" s="8">
        <f t="shared" si="1"/>
        <v>0</v>
      </c>
    </row>
    <row r="26" spans="1:3" ht="14.25" customHeight="1" x14ac:dyDescent="0.3">
      <c r="A26" s="82" t="s">
        <v>142</v>
      </c>
      <c r="B26" s="80">
        <f>IFERROR(B24*(B18/(SUM(B9:B16)+B18)),0)</f>
        <v>0</v>
      </c>
      <c r="C26" s="8">
        <f t="shared" si="1"/>
        <v>0</v>
      </c>
    </row>
    <row r="27" spans="1:3" ht="14.25" customHeight="1" x14ac:dyDescent="0.3">
      <c r="A27" s="89"/>
      <c r="B27" s="84"/>
      <c r="C27" s="8"/>
    </row>
    <row r="28" spans="1:3" ht="14.25" customHeight="1" x14ac:dyDescent="0.3">
      <c r="A28" s="158" t="s">
        <v>135</v>
      </c>
      <c r="B28" s="86">
        <f>SUM(B9:B16)+B21+B25</f>
        <v>0</v>
      </c>
      <c r="C28" s="156">
        <f t="shared" si="0"/>
        <v>0</v>
      </c>
    </row>
    <row r="29" spans="1:3" ht="14.25" customHeight="1" x14ac:dyDescent="0.3">
      <c r="A29" s="83"/>
      <c r="B29" s="84"/>
      <c r="C29" s="8"/>
    </row>
    <row r="30" spans="1:3" ht="14.25" customHeight="1" x14ac:dyDescent="0.3">
      <c r="A30" s="158" t="s">
        <v>136</v>
      </c>
      <c r="B30" s="86">
        <f>B18+B22+B26</f>
        <v>0</v>
      </c>
      <c r="C30" s="156">
        <f t="shared" si="0"/>
        <v>0</v>
      </c>
    </row>
    <row r="31" spans="1:3" ht="14.25" customHeight="1" x14ac:dyDescent="0.3">
      <c r="A31" s="91"/>
      <c r="B31" s="4"/>
      <c r="C31" s="8"/>
    </row>
    <row r="32" spans="1:3" ht="14.25" customHeight="1" x14ac:dyDescent="0.3">
      <c r="A32" s="5" t="s">
        <v>5</v>
      </c>
      <c r="B32" s="4"/>
      <c r="C32" s="8"/>
    </row>
    <row r="33" spans="1:4" ht="14.25" customHeight="1" x14ac:dyDescent="0.3">
      <c r="A33" s="74" t="s">
        <v>128</v>
      </c>
      <c r="B33" s="4">
        <f>SUM(Monday:Sun!L64)</f>
        <v>0</v>
      </c>
      <c r="C33" s="8">
        <f>CONVERT(B33,"mn","hr")</f>
        <v>0</v>
      </c>
    </row>
    <row r="34" spans="1:4" ht="14.25" customHeight="1" x14ac:dyDescent="0.3">
      <c r="A34" s="6" t="s">
        <v>176</v>
      </c>
      <c r="B34" s="4">
        <f>SUM(Monday:Sun!M64)</f>
        <v>0</v>
      </c>
      <c r="C34" s="8">
        <f>CONVERT(B34,"mn","hr")</f>
        <v>0</v>
      </c>
    </row>
    <row r="35" spans="1:4" ht="14.25" customHeight="1" x14ac:dyDescent="0.3">
      <c r="A35" s="6" t="s">
        <v>129</v>
      </c>
      <c r="B35" s="4">
        <f>SUM(Monday:Sun!N64)</f>
        <v>0</v>
      </c>
      <c r="C35" s="8">
        <f>CONVERT(B35,"mn","hr")</f>
        <v>0</v>
      </c>
    </row>
    <row r="36" spans="1:4" ht="14.25" customHeight="1" x14ac:dyDescent="0.3">
      <c r="A36" s="83" t="s">
        <v>130</v>
      </c>
      <c r="B36" s="4">
        <f>SUM(Monday:Sun!O64)</f>
        <v>0</v>
      </c>
      <c r="C36" s="8">
        <f t="shared" si="0"/>
        <v>0</v>
      </c>
    </row>
    <row r="37" spans="1:4" ht="14.25" customHeight="1" x14ac:dyDescent="0.3">
      <c r="A37" s="5" t="s">
        <v>137</v>
      </c>
      <c r="B37" s="88">
        <f>SUM(B33:B36)</f>
        <v>0</v>
      </c>
      <c r="C37" s="87">
        <f t="shared" si="0"/>
        <v>0</v>
      </c>
    </row>
    <row r="38" spans="1:4" ht="14.25" customHeight="1" x14ac:dyDescent="0.3">
      <c r="A38" s="6"/>
      <c r="B38" s="4"/>
      <c r="C38" s="8"/>
    </row>
    <row r="39" spans="1:4" ht="14.25" customHeight="1" x14ac:dyDescent="0.3">
      <c r="A39" s="5" t="s">
        <v>6</v>
      </c>
      <c r="B39" s="4">
        <f>SUM(Monday:Sun!P64)</f>
        <v>0</v>
      </c>
      <c r="C39" s="8">
        <f t="shared" si="0"/>
        <v>0</v>
      </c>
    </row>
    <row r="40" spans="1:4" ht="14.25" customHeight="1" thickBot="1" x14ac:dyDescent="0.35">
      <c r="A40" s="6"/>
      <c r="B40" s="4"/>
      <c r="C40" s="8"/>
    </row>
    <row r="41" spans="1:4" s="7" customFormat="1" ht="14.25" customHeight="1" thickBot="1" x14ac:dyDescent="0.35">
      <c r="A41" s="92" t="s">
        <v>139</v>
      </c>
      <c r="B41" s="93">
        <f>SUM(Monday:Sun!T66)</f>
        <v>0</v>
      </c>
      <c r="C41" s="76">
        <f t="shared" si="0"/>
        <v>0</v>
      </c>
    </row>
    <row r="42" spans="1:4" s="7" customFormat="1" ht="14.25" customHeight="1" x14ac:dyDescent="0.3">
      <c r="A42"/>
      <c r="B42"/>
      <c r="C42"/>
    </row>
    <row r="43" spans="1:4" s="7" customFormat="1" ht="14.25" customHeight="1" x14ac:dyDescent="0.3">
      <c r="A43" s="81" t="s">
        <v>134</v>
      </c>
      <c r="B43" s="4"/>
      <c r="C43" s="8"/>
    </row>
    <row r="44" spans="1:4" s="7" customFormat="1" ht="14.25" customHeight="1" x14ac:dyDescent="0.3">
      <c r="A44" s="5" t="s">
        <v>16</v>
      </c>
      <c r="B44" s="4"/>
      <c r="C44" s="8"/>
    </row>
    <row r="45" spans="1:4" s="7" customFormat="1" ht="14.25" customHeight="1" x14ac:dyDescent="0.3">
      <c r="A45" s="2" t="s">
        <v>119</v>
      </c>
      <c r="B45" s="4">
        <f>SUM(Monday:Sun!B65)</f>
        <v>0</v>
      </c>
      <c r="C45" s="8">
        <f t="shared" ref="C45:C53" si="2">CONVERT(B45,"mn","hr")</f>
        <v>0</v>
      </c>
    </row>
    <row r="46" spans="1:4" s="7" customFormat="1" ht="14.25" customHeight="1" x14ac:dyDescent="0.3">
      <c r="A46" s="2" t="s">
        <v>120</v>
      </c>
      <c r="B46" s="4">
        <f>SUM(Monday:Sun!C65)</f>
        <v>0</v>
      </c>
      <c r="C46" s="8">
        <f t="shared" si="2"/>
        <v>0</v>
      </c>
    </row>
    <row r="47" spans="1:4" ht="14.25" customHeight="1" x14ac:dyDescent="0.3">
      <c r="A47" s="2" t="s">
        <v>121</v>
      </c>
      <c r="B47" s="4">
        <f>SUM(Monday:Sun!D65)</f>
        <v>0</v>
      </c>
      <c r="C47" s="8">
        <f t="shared" si="2"/>
        <v>0</v>
      </c>
      <c r="D47" s="75"/>
    </row>
    <row r="48" spans="1:4" x14ac:dyDescent="0.3">
      <c r="A48" s="2" t="s">
        <v>122</v>
      </c>
      <c r="B48" s="4">
        <f>SUM(Monday:Sun!E65)</f>
        <v>0</v>
      </c>
      <c r="C48" s="8">
        <f t="shared" si="2"/>
        <v>0</v>
      </c>
    </row>
    <row r="49" spans="1:3" x14ac:dyDescent="0.3">
      <c r="A49" s="2" t="s">
        <v>123</v>
      </c>
      <c r="B49" s="4">
        <f>SUM(Monday:Sun!F65)</f>
        <v>0</v>
      </c>
      <c r="C49" s="8">
        <f t="shared" si="2"/>
        <v>0</v>
      </c>
    </row>
    <row r="50" spans="1:3" x14ac:dyDescent="0.3">
      <c r="A50" s="6" t="s">
        <v>124</v>
      </c>
      <c r="B50" s="4">
        <f>SUM(Monday:Sun!G65)</f>
        <v>0</v>
      </c>
      <c r="C50" s="8">
        <f t="shared" si="2"/>
        <v>0</v>
      </c>
    </row>
    <row r="51" spans="1:3" x14ac:dyDescent="0.3">
      <c r="A51" s="2" t="s">
        <v>125</v>
      </c>
      <c r="B51" s="4">
        <f>SUM(Monday:Sun!H65)</f>
        <v>0</v>
      </c>
      <c r="C51" s="8">
        <f t="shared" si="2"/>
        <v>0</v>
      </c>
    </row>
    <row r="52" spans="1:3" x14ac:dyDescent="0.3">
      <c r="A52" s="2" t="s">
        <v>126</v>
      </c>
      <c r="B52" s="4">
        <f>SUM(Monday:Sun!I65)</f>
        <v>0</v>
      </c>
      <c r="C52" s="8">
        <f t="shared" si="2"/>
        <v>0</v>
      </c>
    </row>
    <row r="53" spans="1:3" x14ac:dyDescent="0.3">
      <c r="A53" s="5" t="s">
        <v>140</v>
      </c>
      <c r="B53" s="88">
        <f>SUM(B45:B52)</f>
        <v>0</v>
      </c>
      <c r="C53" s="87">
        <f t="shared" si="2"/>
        <v>0</v>
      </c>
    </row>
    <row r="54" spans="1:3" x14ac:dyDescent="0.3">
      <c r="A54" s="2"/>
      <c r="B54" s="4"/>
      <c r="C54" s="8"/>
    </row>
    <row r="55" spans="1:3" ht="13.5" customHeight="1" x14ac:dyDescent="0.3">
      <c r="A55" s="5" t="s">
        <v>3</v>
      </c>
      <c r="B55" s="88">
        <f>SUM(Monday:Sun!J65)</f>
        <v>0</v>
      </c>
      <c r="C55" s="87">
        <f t="shared" ref="C55" si="3">CONVERT(B55,"mn","hr")</f>
        <v>0</v>
      </c>
    </row>
    <row r="56" spans="1:3" ht="14.5" thickBot="1" x14ac:dyDescent="0.35">
      <c r="A56" s="3"/>
      <c r="B56" s="4"/>
      <c r="C56" s="8"/>
    </row>
    <row r="57" spans="1:3" ht="14.5" thickBot="1" x14ac:dyDescent="0.35">
      <c r="A57" s="94" t="s">
        <v>138</v>
      </c>
      <c r="B57" s="93">
        <f>SUM(Monday:Sun!T65)</f>
        <v>0</v>
      </c>
      <c r="C57" s="76">
        <f>CONVERT(B57,"mn","hr")</f>
        <v>0</v>
      </c>
    </row>
  </sheetData>
  <sheetProtection algorithmName="SHA-512" hashValue="XGmKS0sxPiSZkVk831MLWM+WSIv5S6+SnXDfT4ZrBiECQLiy8cr7ueCrPf/v5XxnTieC7w1QXqK0+9Qgpt44eA==" saltValue="csfL7yvOJB2zUF6RZFuq7Q==" spinCount="100000" sheet="1" objects="1" scenarios="1"/>
  <mergeCells count="9">
    <mergeCell ref="L3:O3"/>
    <mergeCell ref="F5:G5"/>
    <mergeCell ref="J5:K5"/>
    <mergeCell ref="E1:H1"/>
    <mergeCell ref="I1:K1"/>
    <mergeCell ref="L1:O1"/>
    <mergeCell ref="E2:H2"/>
    <mergeCell ref="I2:K2"/>
    <mergeCell ref="L2:O2"/>
  </mergeCells>
  <conditionalFormatting sqref="L3:O3">
    <cfRule type="expression" dxfId="1" priority="1">
      <formula>OR($L$2="",$L$2=0,$L$2="FLF",$L$2="Attorney",$L$2="Paralegal",$L$2="Legal Assistant",$L$2="Clerk", $L$2="Self-Help Assistant")</formula>
    </cfRule>
    <cfRule type="expression" dxfId="0" priority="2">
      <formula>$L$2="Other (please specify below)"</formula>
    </cfRule>
  </conditionalFormatting>
  <dataValidations count="5">
    <dataValidation allowBlank="1" showInputMessage="1" showErrorMessage="1" prompt="Select your JOB CLASSIFCATION from the drop-down list." sqref="L2:O2" xr:uid="{DABCC48D-DBE9-4AE8-8602-20CA694887AF}"/>
    <dataValidation allowBlank="1" showInputMessage="1" showErrorMessage="1" prompt="Select your COUNTY from the drop-down list." sqref="I2:K2" xr:uid="{40CA1780-298B-463A-B91F-B85FFB6A90A3}"/>
    <dataValidation allowBlank="1" showErrorMessage="1" prompt="Select your JOB CLASSIFCATION from the drop-down list." sqref="L3:O5" xr:uid="{2FA9D0C8-3598-4A27-83D6-8AC6300E1F82}"/>
    <dataValidation allowBlank="1" showErrorMessage="1" sqref="I3" xr:uid="{2623B11B-297E-4023-9ECC-94CD2523D26D}"/>
    <dataValidation allowBlank="1" showErrorMessage="1" prompt="Select your COUNTY from the drop-down list." sqref="J3:K3 I4:K5" xr:uid="{C3A64D64-AA2E-4863-AD4E-5D74F22D92B8}"/>
  </dataValidations>
  <pageMargins left="0.6" right="0.1" top="0.4" bottom="0.15" header="0.3" footer="0.3"/>
  <pageSetup scale="73" orientation="landscape"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tabColor theme="8" tint="0.59999389629810485"/>
  </sheetPr>
  <dimension ref="A30:A68"/>
  <sheetViews>
    <sheetView showGridLines="0" zoomScaleNormal="100" workbookViewId="0"/>
  </sheetViews>
  <sheetFormatPr defaultRowHeight="14" x14ac:dyDescent="0.3"/>
  <sheetData>
    <row r="30" spans="1:1" ht="14.5" x14ac:dyDescent="0.35">
      <c r="A30" s="47"/>
    </row>
    <row r="36" spans="1:1" ht="14.5" x14ac:dyDescent="0.35">
      <c r="A36" s="47" t="s">
        <v>117</v>
      </c>
    </row>
    <row r="37" spans="1:1" ht="14.5" x14ac:dyDescent="0.35">
      <c r="A37" s="66"/>
    </row>
    <row r="43" spans="1:1" ht="14.5" x14ac:dyDescent="0.35">
      <c r="A43" s="47"/>
    </row>
    <row r="47" spans="1:1" ht="14.5" x14ac:dyDescent="0.35">
      <c r="A47" s="66" t="s">
        <v>91</v>
      </c>
    </row>
    <row r="58" spans="1:1" ht="14.5" x14ac:dyDescent="0.35">
      <c r="A58" s="66"/>
    </row>
    <row r="68" spans="1:1" ht="14.5" x14ac:dyDescent="0.35">
      <c r="A68" s="66"/>
    </row>
  </sheetData>
  <sheetProtection algorithmName="SHA-512" hashValue="i0MWZ5TiciNgXfIYXnuU844Of0u+IiVCIK5+6wk0Ba8cNb7r4EqgV+fZc0iQle+XLaDsA7U1501+T3BTV+LaFg==" saltValue="J+f0KgOSakuoXq4m1K5d3Q==" spinCount="100000" sheet="1" objects="1" scenarios="1"/>
  <pageMargins left="0.25" right="0.25" top="0.75" bottom="0.75" header="0.3" footer="0.3"/>
  <pageSetup orientation="portrait" horizontalDpi="4294967295" verticalDpi="4294967295" r:id="rId1"/>
  <drawing r:id="rId2"/>
  <legacyDrawing r:id="rId3"/>
  <oleObjects>
    <mc:AlternateContent xmlns:mc="http://schemas.openxmlformats.org/markup-compatibility/2006">
      <mc:Choice Requires="x14">
        <oleObject progId="Word.Document.12" shapeId="10248" r:id="rId4">
          <objectPr defaultSize="0" r:id="rId5">
            <anchor moveWithCells="1">
              <from>
                <xdr:col>0</xdr:col>
                <xdr:colOff>0</xdr:colOff>
                <xdr:row>0</xdr:row>
                <xdr:rowOff>31750</xdr:rowOff>
              </from>
              <to>
                <xdr:col>9</xdr:col>
                <xdr:colOff>241300</xdr:colOff>
                <xdr:row>35</xdr:row>
                <xdr:rowOff>12700</xdr:rowOff>
              </to>
            </anchor>
          </objectPr>
        </oleObject>
      </mc:Choice>
      <mc:Fallback>
        <oleObject progId="Word.Document.12" shapeId="10248" r:id="rId4"/>
      </mc:Fallback>
    </mc:AlternateContent>
    <mc:AlternateContent xmlns:mc="http://schemas.openxmlformats.org/markup-compatibility/2006">
      <mc:Choice Requires="x14">
        <oleObject progId="PowerPoint.Slide.12" shapeId="10250" r:id="rId6">
          <objectPr defaultSize="0" autoPict="0" r:id="rId7">
            <anchor moveWithCells="1">
              <from>
                <xdr:col>0</xdr:col>
                <xdr:colOff>0</xdr:colOff>
                <xdr:row>48</xdr:row>
                <xdr:rowOff>146050</xdr:rowOff>
              </from>
              <to>
                <xdr:col>9</xdr:col>
                <xdr:colOff>412750</xdr:colOff>
                <xdr:row>76</xdr:row>
                <xdr:rowOff>107950</xdr:rowOff>
              </to>
            </anchor>
          </objectPr>
        </oleObject>
      </mc:Choice>
      <mc:Fallback>
        <oleObject progId="PowerPoint.Slide.12" shapeId="10250" r:id="rId6"/>
      </mc:Fallback>
    </mc:AlternateContent>
    <mc:AlternateContent xmlns:mc="http://schemas.openxmlformats.org/markup-compatibility/2006">
      <mc:Choice Requires="x14">
        <oleObject progId="Word.Document.12" shapeId="10252" r:id="rId8">
          <objectPr defaultSize="0" r:id="rId9">
            <anchor moveWithCells="1">
              <from>
                <xdr:col>0</xdr:col>
                <xdr:colOff>12700</xdr:colOff>
                <xdr:row>36</xdr:row>
                <xdr:rowOff>88900</xdr:rowOff>
              </from>
              <to>
                <xdr:col>9</xdr:col>
                <xdr:colOff>336550</xdr:colOff>
                <xdr:row>46</xdr:row>
                <xdr:rowOff>31750</xdr:rowOff>
              </to>
            </anchor>
          </objectPr>
        </oleObject>
      </mc:Choice>
      <mc:Fallback>
        <oleObject progId="Word.Document.12" shapeId="10252" r:id="rId8"/>
      </mc:Fallback>
    </mc:AlternateContent>
  </oleObjec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8B2B81-7837-4A28-8D09-14E8EA9CB588}">
  <sheetPr filterMode="1">
    <tabColor rgb="FFFFFF00"/>
    <pageSetUpPr autoPageBreaks="0"/>
  </sheetPr>
  <dimension ref="A1:AJ280"/>
  <sheetViews>
    <sheetView showGridLines="0" tabSelected="1" zoomScaleNormal="100" zoomScaleSheetLayoutView="100" workbookViewId="0">
      <pane ySplit="14" topLeftCell="A15" activePane="bottomLeft" state="frozen"/>
      <selection pane="bottomLeft" activeCell="A6" sqref="A6:B6"/>
    </sheetView>
  </sheetViews>
  <sheetFormatPr defaultColWidth="9" defaultRowHeight="30" customHeight="1" x14ac:dyDescent="0.3"/>
  <cols>
    <col min="1" max="1" width="7.33203125" style="73" customWidth="1"/>
    <col min="2" max="2" width="6.83203125" style="73" customWidth="1"/>
    <col min="3" max="9" width="5.83203125" style="73" customWidth="1"/>
    <col min="10" max="10" width="10.58203125" style="73" customWidth="1"/>
    <col min="11" max="15" width="5.83203125" style="73" customWidth="1"/>
    <col min="16" max="16" width="8.08203125" style="73" customWidth="1"/>
    <col min="17" max="18" width="5.83203125" style="73" customWidth="1"/>
    <col min="19" max="19" width="9.08203125" style="33" customWidth="1"/>
    <col min="20" max="20" width="11.83203125" style="33" customWidth="1"/>
    <col min="21" max="21" width="9.08203125" style="33" customWidth="1"/>
    <col min="22" max="22" width="12.58203125" style="73" hidden="1" customWidth="1"/>
    <col min="23" max="23" width="9" style="14"/>
    <col min="24" max="24" width="11.58203125" style="14" customWidth="1"/>
    <col min="25" max="25" width="9" style="14"/>
    <col min="26" max="26" width="8.08203125" style="13" customWidth="1"/>
    <col min="27" max="27" width="6.08203125" style="14" customWidth="1"/>
    <col min="28" max="28" width="9" style="14"/>
    <col min="29" max="33" width="9" style="13"/>
    <col min="34" max="34" width="21.58203125" style="73" customWidth="1"/>
    <col min="35" max="16384" width="9" style="73"/>
  </cols>
  <sheetData>
    <row r="1" spans="1:36" ht="7" customHeight="1" x14ac:dyDescent="0.3">
      <c r="A1" s="95"/>
      <c r="B1" s="95"/>
      <c r="C1" s="95"/>
      <c r="D1" s="95"/>
      <c r="E1" s="95"/>
      <c r="F1" s="95"/>
      <c r="G1" s="95"/>
      <c r="H1" s="95"/>
      <c r="I1" s="95"/>
      <c r="J1" s="95"/>
      <c r="K1" s="95"/>
      <c r="L1" s="95"/>
      <c r="M1" s="166"/>
      <c r="N1" s="95"/>
      <c r="O1" s="95"/>
      <c r="P1" s="95"/>
      <c r="Q1" s="95"/>
      <c r="R1" s="95"/>
      <c r="S1" s="96"/>
      <c r="T1" s="13"/>
      <c r="U1" s="13"/>
    </row>
    <row r="2" spans="1:36" ht="21" customHeight="1" x14ac:dyDescent="0.3">
      <c r="A2" s="314" t="s">
        <v>112</v>
      </c>
      <c r="B2" s="314"/>
      <c r="C2" s="314"/>
      <c r="D2" s="315"/>
      <c r="E2" s="315"/>
      <c r="F2" s="315"/>
      <c r="G2" s="315"/>
      <c r="H2" s="315"/>
      <c r="I2" s="315"/>
      <c r="J2" s="316"/>
      <c r="K2" s="316"/>
      <c r="L2" s="316"/>
      <c r="M2" s="316"/>
      <c r="N2" s="316"/>
      <c r="O2" s="316"/>
      <c r="P2" s="316"/>
      <c r="Q2" s="316"/>
      <c r="R2" s="95"/>
      <c r="S2" s="97" t="s">
        <v>97</v>
      </c>
      <c r="T2" s="317" t="s">
        <v>143</v>
      </c>
      <c r="U2" s="318"/>
      <c r="W2" s="70"/>
    </row>
    <row r="3" spans="1:36" ht="24" customHeight="1" x14ac:dyDescent="0.3">
      <c r="A3" s="319" t="s">
        <v>114</v>
      </c>
      <c r="B3" s="320"/>
      <c r="C3" s="320"/>
      <c r="D3" s="320"/>
      <c r="E3" s="320"/>
      <c r="F3" s="320"/>
      <c r="G3" s="320"/>
      <c r="H3" s="320"/>
      <c r="I3" s="320"/>
      <c r="J3" s="320"/>
      <c r="K3" s="320"/>
      <c r="L3" s="320"/>
      <c r="M3" s="320"/>
      <c r="N3" s="320"/>
      <c r="O3" s="320"/>
      <c r="P3" s="320"/>
      <c r="Q3" s="320"/>
      <c r="R3" s="320"/>
      <c r="S3" s="321"/>
      <c r="T3" s="289" t="str">
        <f>IF($Y$16=TRUE,IF(COUNTIF(U15:U63,"&gt;0")&gt;0,"All-Day Activity checkbox cannot be marked if other time is tracked in rows.",""),IF((COUNTIFS(A15:A63,"",U15:U63,"&gt;0")&gt;0),"Time tracked exceeds your workday hours",IF((49-(COUNTIF($A$15:$A$63,"")+COUNTIF($R$15:$R$63,"LUNCH")))*15=U64,"",IF((49-(COUNTIF($A$15:$A$63,"")+COUNTIF($R$15:$R$63,"LUNCH")))*15&lt;U64,"Time tracked exceeds your workday hours.","You must track the entire time in each 15 minute-increment of your workday, excluding any lunch breaks."))))</f>
        <v>You must track the entire time in each 15 minute-increment of your workday, excluding any lunch breaks.</v>
      </c>
      <c r="U3" s="290"/>
      <c r="W3" s="14">
        <f>IF(T3="",0,1)</f>
        <v>1</v>
      </c>
    </row>
    <row r="4" spans="1:36" ht="12" customHeight="1" x14ac:dyDescent="0.3">
      <c r="A4" s="250" t="s">
        <v>182</v>
      </c>
      <c r="B4" s="95"/>
      <c r="C4" s="95"/>
      <c r="D4" s="95"/>
      <c r="E4" s="95"/>
      <c r="F4" s="95"/>
      <c r="G4" s="95"/>
      <c r="H4" s="95"/>
      <c r="I4" s="95"/>
      <c r="J4" s="95"/>
      <c r="K4" s="95"/>
      <c r="L4" s="95"/>
      <c r="M4" s="166"/>
      <c r="N4" s="95"/>
      <c r="O4" s="95"/>
      <c r="P4" s="95"/>
      <c r="Q4" s="95"/>
      <c r="R4" s="95"/>
      <c r="S4" s="96"/>
      <c r="T4" s="289"/>
      <c r="U4" s="290"/>
      <c r="W4" s="77"/>
      <c r="Y4" s="15" t="s">
        <v>9</v>
      </c>
    </row>
    <row r="5" spans="1:36" s="17" customFormat="1" ht="12" customHeight="1" x14ac:dyDescent="0.25">
      <c r="A5" s="322" t="s">
        <v>8</v>
      </c>
      <c r="B5" s="323"/>
      <c r="C5" s="324" t="s">
        <v>85</v>
      </c>
      <c r="D5" s="325"/>
      <c r="E5" s="325"/>
      <c r="F5" s="325"/>
      <c r="G5" s="325"/>
      <c r="H5" s="324" t="s">
        <v>86</v>
      </c>
      <c r="I5" s="325"/>
      <c r="J5" s="326"/>
      <c r="K5" s="324" t="s">
        <v>111</v>
      </c>
      <c r="L5" s="325"/>
      <c r="M5" s="325"/>
      <c r="N5" s="325"/>
      <c r="O5" s="326"/>
      <c r="P5" s="327" t="s">
        <v>87</v>
      </c>
      <c r="Q5" s="328"/>
      <c r="R5" s="119"/>
      <c r="S5" s="103" t="s">
        <v>97</v>
      </c>
      <c r="T5" s="289"/>
      <c r="U5" s="290"/>
      <c r="W5" s="78"/>
      <c r="X5" s="18"/>
      <c r="Y5" s="19" t="s">
        <v>10</v>
      </c>
      <c r="Z5" s="20"/>
      <c r="AA5" s="18"/>
      <c r="AB5" s="18"/>
      <c r="AC5" s="20"/>
      <c r="AD5" s="20"/>
      <c r="AE5" s="20"/>
      <c r="AF5" s="20"/>
      <c r="AG5" s="20"/>
    </row>
    <row r="6" spans="1:36" ht="13.5" customHeight="1" x14ac:dyDescent="0.25">
      <c r="A6" s="329"/>
      <c r="B6" s="330"/>
      <c r="C6" s="331"/>
      <c r="D6" s="332"/>
      <c r="E6" s="332"/>
      <c r="F6" s="332"/>
      <c r="G6" s="333"/>
      <c r="H6" s="331"/>
      <c r="I6" s="332"/>
      <c r="J6" s="333"/>
      <c r="K6" s="331"/>
      <c r="L6" s="332"/>
      <c r="M6" s="332"/>
      <c r="N6" s="332"/>
      <c r="O6" s="333"/>
      <c r="P6" s="331"/>
      <c r="Q6" s="333"/>
      <c r="R6" s="62"/>
      <c r="S6" s="16"/>
      <c r="T6" s="289" t="str">
        <f>IF($AB$64&gt;0,"You must delete time tracked during your lunch break.","")</f>
        <v/>
      </c>
      <c r="U6" s="290"/>
      <c r="W6" s="14">
        <f>IF(T6="",0,1)</f>
        <v>0</v>
      </c>
    </row>
    <row r="7" spans="1:36" s="21" customFormat="1" ht="15" customHeight="1" x14ac:dyDescent="0.3">
      <c r="A7" s="98"/>
      <c r="B7" s="99"/>
      <c r="C7" s="99"/>
      <c r="D7" s="100"/>
      <c r="E7" s="100"/>
      <c r="F7" s="100"/>
      <c r="G7" s="100"/>
      <c r="H7" s="101"/>
      <c r="I7" s="102"/>
      <c r="J7" s="102"/>
      <c r="K7" s="313"/>
      <c r="L7" s="313"/>
      <c r="M7" s="313"/>
      <c r="N7" s="313"/>
      <c r="O7" s="313"/>
      <c r="P7" s="101"/>
      <c r="Q7" s="101"/>
      <c r="R7" s="101"/>
      <c r="S7" s="103" t="s">
        <v>97</v>
      </c>
      <c r="T7" s="289"/>
      <c r="U7" s="290"/>
      <c r="W7" s="23"/>
      <c r="X7" s="23"/>
      <c r="Y7" s="23"/>
      <c r="Z7" s="22"/>
      <c r="AA7" s="23"/>
      <c r="AB7" s="23"/>
      <c r="AC7" s="22"/>
      <c r="AD7" s="22"/>
      <c r="AE7" s="23"/>
      <c r="AF7" s="22"/>
      <c r="AG7" s="22"/>
    </row>
    <row r="8" spans="1:36" s="24" customFormat="1" ht="23.25" customHeight="1" x14ac:dyDescent="0.3">
      <c r="A8" s="287" t="s">
        <v>118</v>
      </c>
      <c r="B8" s="288"/>
      <c r="C8" s="288"/>
      <c r="D8" s="288"/>
      <c r="E8" s="288"/>
      <c r="F8" s="288"/>
      <c r="G8" s="288"/>
      <c r="H8" s="288"/>
      <c r="I8" s="288"/>
      <c r="J8" s="288"/>
      <c r="K8" s="288"/>
      <c r="L8" s="288"/>
      <c r="M8" s="288"/>
      <c r="N8" s="288"/>
      <c r="O8" s="288"/>
      <c r="P8" s="288"/>
      <c r="Q8" s="288"/>
      <c r="R8" s="288"/>
      <c r="S8" s="288"/>
      <c r="T8" s="289" t="str">
        <f>IF(SUM(W15:W63)&gt;0,"Time tracked in rows with a red highlighted cell exceeds 15 minutes.","")</f>
        <v/>
      </c>
      <c r="U8" s="290"/>
      <c r="W8" s="14">
        <f>IF(T8="",0,1)</f>
        <v>0</v>
      </c>
      <c r="X8" s="26"/>
      <c r="Y8" s="26"/>
      <c r="Z8" s="25"/>
      <c r="AA8" s="26"/>
      <c r="AB8" s="26"/>
      <c r="AC8" s="25"/>
      <c r="AD8" s="25"/>
      <c r="AE8" s="26"/>
      <c r="AF8" s="25"/>
      <c r="AG8" s="25"/>
    </row>
    <row r="9" spans="1:36" s="24" customFormat="1" ht="15.75" customHeight="1" x14ac:dyDescent="0.3">
      <c r="A9" s="104" t="s">
        <v>144</v>
      </c>
      <c r="B9" s="105"/>
      <c r="C9" s="105"/>
      <c r="D9" s="105"/>
      <c r="E9" s="105"/>
      <c r="F9" s="105"/>
      <c r="G9" s="105"/>
      <c r="H9" s="105"/>
      <c r="I9" s="105"/>
      <c r="J9" s="105"/>
      <c r="K9" s="105"/>
      <c r="L9" s="105"/>
      <c r="M9" s="105"/>
      <c r="N9" s="105"/>
      <c r="O9" s="105"/>
      <c r="P9" s="106"/>
      <c r="Q9" s="106"/>
      <c r="R9" s="106"/>
      <c r="S9" s="106"/>
      <c r="T9" s="289"/>
      <c r="U9" s="290"/>
      <c r="W9" s="26"/>
      <c r="X9" s="26"/>
      <c r="Y9" s="26"/>
      <c r="Z9" s="25"/>
      <c r="AA9" s="26"/>
      <c r="AB9" s="26"/>
      <c r="AC9" s="25"/>
      <c r="AD9" s="25"/>
      <c r="AE9" s="36" t="s">
        <v>23</v>
      </c>
      <c r="AF9" s="25"/>
      <c r="AG9" s="25"/>
    </row>
    <row r="10" spans="1:36" s="24" customFormat="1" ht="10.5" customHeight="1" thickBot="1" x14ac:dyDescent="0.35">
      <c r="A10" s="107"/>
      <c r="B10" s="95"/>
      <c r="C10" s="95"/>
      <c r="D10" s="95"/>
      <c r="E10" s="95"/>
      <c r="F10" s="95"/>
      <c r="G10" s="95"/>
      <c r="H10" s="108" t="str">
        <f>IF($Y$16=TRUE,IF($I$11="Select All-Day Activity if applicable","NOTE: You must select an item on the drop-down menu below.",""),"")</f>
        <v/>
      </c>
      <c r="I10" s="109"/>
      <c r="J10" s="95"/>
      <c r="K10" s="95"/>
      <c r="L10" s="95"/>
      <c r="M10" s="166"/>
      <c r="N10" s="95"/>
      <c r="O10" s="95"/>
      <c r="P10" s="110"/>
      <c r="Q10" s="110"/>
      <c r="R10" s="110"/>
      <c r="S10" s="110"/>
      <c r="T10" s="90"/>
      <c r="U10" s="90"/>
      <c r="W10" s="26">
        <f>W3+W6+W8</f>
        <v>1</v>
      </c>
      <c r="X10" s="26"/>
      <c r="Y10" s="26"/>
      <c r="Z10" s="25"/>
      <c r="AA10" s="26"/>
      <c r="AB10" s="26"/>
      <c r="AC10" s="25"/>
      <c r="AD10" s="25"/>
      <c r="AE10" s="36"/>
      <c r="AF10" s="25"/>
      <c r="AG10" s="25"/>
    </row>
    <row r="11" spans="1:36" ht="15" customHeight="1" x14ac:dyDescent="0.25">
      <c r="A11" s="291" t="s">
        <v>113</v>
      </c>
      <c r="B11" s="292"/>
      <c r="C11" s="292"/>
      <c r="D11" s="292"/>
      <c r="E11" s="292"/>
      <c r="F11" s="292"/>
      <c r="G11" s="292"/>
      <c r="H11" s="292"/>
      <c r="I11" s="295" t="s">
        <v>100</v>
      </c>
      <c r="J11" s="295"/>
      <c r="K11" s="295"/>
      <c r="L11" s="167"/>
      <c r="M11" s="58"/>
      <c r="N11" s="297" t="s">
        <v>88</v>
      </c>
      <c r="O11" s="297"/>
      <c r="P11" s="60">
        <v>0.33333333333333331</v>
      </c>
      <c r="Q11" s="298" t="s">
        <v>107</v>
      </c>
      <c r="R11" s="299"/>
      <c r="S11" s="60">
        <v>0.5</v>
      </c>
      <c r="T11" s="67" t="s">
        <v>109</v>
      </c>
      <c r="U11" s="120">
        <f>U64/60</f>
        <v>0</v>
      </c>
      <c r="V11" s="11"/>
      <c r="AE11" s="14"/>
    </row>
    <row r="12" spans="1:36" ht="14.25" customHeight="1" thickBot="1" x14ac:dyDescent="0.3">
      <c r="A12" s="293"/>
      <c r="B12" s="294"/>
      <c r="C12" s="294"/>
      <c r="D12" s="294"/>
      <c r="E12" s="294"/>
      <c r="F12" s="294"/>
      <c r="G12" s="294"/>
      <c r="H12" s="294"/>
      <c r="I12" s="296"/>
      <c r="J12" s="296"/>
      <c r="K12" s="296"/>
      <c r="L12" s="168"/>
      <c r="M12" s="59"/>
      <c r="N12" s="300" t="s">
        <v>89</v>
      </c>
      <c r="O12" s="300"/>
      <c r="P12" s="61">
        <v>0.70833333333333337</v>
      </c>
      <c r="Q12" s="301" t="s">
        <v>108</v>
      </c>
      <c r="R12" s="302"/>
      <c r="S12" s="61">
        <v>0.54166666666666663</v>
      </c>
      <c r="T12" s="57"/>
      <c r="U12" s="56"/>
      <c r="V12" s="12"/>
    </row>
    <row r="13" spans="1:36" ht="23.25" customHeight="1" thickBot="1" x14ac:dyDescent="0.35">
      <c r="A13" s="303" t="s">
        <v>0</v>
      </c>
      <c r="B13" s="305" t="s">
        <v>16</v>
      </c>
      <c r="C13" s="306"/>
      <c r="D13" s="306"/>
      <c r="E13" s="306"/>
      <c r="F13" s="306"/>
      <c r="G13" s="306"/>
      <c r="H13" s="307"/>
      <c r="I13" s="308"/>
      <c r="J13" s="286" t="s">
        <v>3</v>
      </c>
      <c r="K13" s="286" t="s">
        <v>101</v>
      </c>
      <c r="L13" s="310" t="s">
        <v>5</v>
      </c>
      <c r="M13" s="310"/>
      <c r="N13" s="311"/>
      <c r="O13" s="312"/>
      <c r="P13" s="285" t="s">
        <v>6</v>
      </c>
      <c r="Q13" s="52" t="s">
        <v>99</v>
      </c>
      <c r="R13" s="277" t="s">
        <v>2</v>
      </c>
      <c r="S13" s="278"/>
      <c r="T13" s="279"/>
      <c r="U13" s="283" t="s">
        <v>12</v>
      </c>
      <c r="V13" s="48" t="s">
        <v>11</v>
      </c>
    </row>
    <row r="14" spans="1:36" ht="10.5" customHeight="1" x14ac:dyDescent="0.3">
      <c r="A14" s="304"/>
      <c r="B14" s="55" t="s">
        <v>102</v>
      </c>
      <c r="C14" s="41" t="s">
        <v>19</v>
      </c>
      <c r="D14" s="41" t="s">
        <v>21</v>
      </c>
      <c r="E14" s="41" t="s">
        <v>116</v>
      </c>
      <c r="F14" s="41" t="s">
        <v>22</v>
      </c>
      <c r="G14" s="41" t="s">
        <v>4</v>
      </c>
      <c r="H14" s="41" t="s">
        <v>18</v>
      </c>
      <c r="I14" s="41" t="s">
        <v>20</v>
      </c>
      <c r="J14" s="309"/>
      <c r="K14" s="309"/>
      <c r="L14" s="40" t="s">
        <v>92</v>
      </c>
      <c r="M14" s="40" t="s">
        <v>172</v>
      </c>
      <c r="N14" s="41" t="s">
        <v>1</v>
      </c>
      <c r="O14" s="41" t="s">
        <v>93</v>
      </c>
      <c r="P14" s="286"/>
      <c r="Q14" s="63"/>
      <c r="R14" s="280"/>
      <c r="S14" s="281"/>
      <c r="T14" s="282"/>
      <c r="U14" s="284"/>
      <c r="V14" s="49"/>
      <c r="Y14" s="14" t="s">
        <v>97</v>
      </c>
    </row>
    <row r="15" spans="1:36" ht="15" customHeight="1" x14ac:dyDescent="0.3">
      <c r="A15" s="126">
        <f>IF(P11=P12,"",P11)</f>
        <v>0.33333333333333331</v>
      </c>
      <c r="B15" s="27"/>
      <c r="C15" s="27"/>
      <c r="D15" s="27"/>
      <c r="E15" s="27"/>
      <c r="F15" s="27"/>
      <c r="G15" s="27"/>
      <c r="H15" s="27"/>
      <c r="I15" s="27"/>
      <c r="J15" s="27"/>
      <c r="K15" s="27"/>
      <c r="L15" s="27"/>
      <c r="M15" s="27"/>
      <c r="N15" s="27"/>
      <c r="O15" s="27"/>
      <c r="P15" s="27"/>
      <c r="Q15" s="27"/>
      <c r="R15" s="256" t="str">
        <f>IF(A15&gt;$S$11-TIME(0,5,0),IF(A15&lt;$S$12,"LUNCH",""),"")</f>
        <v/>
      </c>
      <c r="S15" s="257"/>
      <c r="T15" s="258"/>
      <c r="U15" s="125">
        <f>IF(SUM(B15:P15)&gt;15,15,SUM(B15:P15))</f>
        <v>0</v>
      </c>
      <c r="V15" s="50" t="str">
        <f>IF(U15&lt;&gt;15,"ERROR","Y")</f>
        <v>ERROR</v>
      </c>
      <c r="W15" s="79">
        <f>IF(SUM(B15:P15)&gt;15,1,0)</f>
        <v>0</v>
      </c>
      <c r="X15" s="14" t="b">
        <v>0</v>
      </c>
      <c r="Y15" s="14" t="b">
        <v>1</v>
      </c>
      <c r="Z15" s="14"/>
      <c r="AA15" s="14" t="str">
        <f>IF(I15&gt;0,IF(R15="","TRUE","FALSE"),"FALSE")</f>
        <v>FALSE</v>
      </c>
      <c r="AB15" s="14">
        <f>IF(R15="LUNCH",IF(U15&gt;0,1,0),0)</f>
        <v>0</v>
      </c>
      <c r="AH15" s="38"/>
    </row>
    <row r="16" spans="1:36" ht="15" customHeight="1" x14ac:dyDescent="0.3">
      <c r="A16" s="127">
        <f t="shared" ref="A16:A63" si="0">IF(A15&gt;$P$12-TIME(0,20,0),"",IF(A15="","",A15+TIME(0,15,0)))</f>
        <v>0.34375</v>
      </c>
      <c r="B16" s="27"/>
      <c r="C16" s="28"/>
      <c r="D16" s="27"/>
      <c r="E16" s="28"/>
      <c r="F16" s="27"/>
      <c r="G16" s="28"/>
      <c r="H16" s="28"/>
      <c r="I16" s="28"/>
      <c r="J16" s="27"/>
      <c r="K16" s="27"/>
      <c r="L16" s="28"/>
      <c r="M16" s="28"/>
      <c r="N16" s="28"/>
      <c r="O16" s="28"/>
      <c r="P16" s="28"/>
      <c r="Q16" s="28"/>
      <c r="R16" s="256" t="str">
        <f t="shared" ref="R16:R63" si="1">IF(A16&gt;$S$11-TIME(0,5,0),IF(A16&lt;$S$12,"LUNCH",""),"")</f>
        <v/>
      </c>
      <c r="S16" s="257"/>
      <c r="T16" s="258"/>
      <c r="U16" s="125">
        <f t="shared" ref="U16:U63" si="2">IF(SUM(B16:P16)&gt;15,15,SUM(B16:P16))</f>
        <v>0</v>
      </c>
      <c r="V16" s="50" t="str">
        <f t="shared" ref="V16:V63" si="3">IF(U16&lt;&gt;15,"ERROR","Y")</f>
        <v>ERROR</v>
      </c>
      <c r="W16" s="79">
        <f t="shared" ref="W16:W63" si="4">IF(SUM(B16:P16)&gt;15,1,0)</f>
        <v>0</v>
      </c>
      <c r="X16" s="14" t="b">
        <v>0</v>
      </c>
      <c r="Y16" s="14" t="b">
        <v>0</v>
      </c>
      <c r="Z16" s="14" t="s">
        <v>26</v>
      </c>
      <c r="AA16" s="14" t="str">
        <f t="shared" ref="AA16:AA63" si="5">IF(I16&gt;0,IF(R16="","TRUE","FALSE"),"FALSE")</f>
        <v>FALSE</v>
      </c>
      <c r="AB16" s="14">
        <f t="shared" ref="AB16:AB63" si="6">IF(R16="LUNCH",IF(U16&gt;0,1,0),0)</f>
        <v>0</v>
      </c>
      <c r="AH16" s="39" t="s">
        <v>24</v>
      </c>
      <c r="AI16" s="37"/>
      <c r="AJ16" s="37"/>
    </row>
    <row r="17" spans="1:36" ht="15" customHeight="1" x14ac:dyDescent="0.3">
      <c r="A17" s="127">
        <f t="shared" si="0"/>
        <v>0.35416666666666669</v>
      </c>
      <c r="B17" s="27"/>
      <c r="C17" s="29"/>
      <c r="D17" s="27"/>
      <c r="E17" s="29"/>
      <c r="F17" s="27"/>
      <c r="G17" s="54"/>
      <c r="H17" s="27"/>
      <c r="I17" s="29"/>
      <c r="J17" s="27"/>
      <c r="K17" s="27"/>
      <c r="L17" s="29"/>
      <c r="M17" s="29"/>
      <c r="N17" s="29"/>
      <c r="O17" s="29"/>
      <c r="P17" s="29"/>
      <c r="Q17" s="27"/>
      <c r="R17" s="256" t="str">
        <f>IF(A17&gt;$S$11-TIME(0,5,0),IF(A17&lt;$S$12,"LUNCH",""),"")</f>
        <v/>
      </c>
      <c r="S17" s="257"/>
      <c r="T17" s="258"/>
      <c r="U17" s="125">
        <f t="shared" si="2"/>
        <v>0</v>
      </c>
      <c r="V17" s="50" t="str">
        <f t="shared" si="3"/>
        <v>ERROR</v>
      </c>
      <c r="W17" s="79">
        <f t="shared" si="4"/>
        <v>0</v>
      </c>
      <c r="X17" s="14" t="b">
        <v>0</v>
      </c>
      <c r="Z17" s="14" t="s">
        <v>27</v>
      </c>
      <c r="AA17" s="14" t="str">
        <f t="shared" si="5"/>
        <v>FALSE</v>
      </c>
      <c r="AB17" s="14">
        <f t="shared" si="6"/>
        <v>0</v>
      </c>
      <c r="AH17" s="39" t="s">
        <v>25</v>
      </c>
      <c r="AI17" s="37"/>
      <c r="AJ17" s="37"/>
    </row>
    <row r="18" spans="1:36" ht="15" customHeight="1" x14ac:dyDescent="0.3">
      <c r="A18" s="127">
        <f t="shared" si="0"/>
        <v>0.36458333333333337</v>
      </c>
      <c r="B18" s="27"/>
      <c r="C18" s="31"/>
      <c r="D18" s="27"/>
      <c r="E18" s="31"/>
      <c r="F18" s="27"/>
      <c r="G18" s="31"/>
      <c r="H18" s="28"/>
      <c r="I18" s="31"/>
      <c r="J18" s="27"/>
      <c r="K18" s="53"/>
      <c r="L18" s="31"/>
      <c r="M18" s="31"/>
      <c r="N18" s="31"/>
      <c r="O18" s="31"/>
      <c r="P18" s="31"/>
      <c r="Q18" s="28"/>
      <c r="R18" s="256" t="str">
        <f t="shared" si="1"/>
        <v/>
      </c>
      <c r="S18" s="257"/>
      <c r="T18" s="258"/>
      <c r="U18" s="125">
        <f t="shared" si="2"/>
        <v>0</v>
      </c>
      <c r="V18" s="50" t="str">
        <f t="shared" si="3"/>
        <v>ERROR</v>
      </c>
      <c r="W18" s="79">
        <f t="shared" si="4"/>
        <v>0</v>
      </c>
      <c r="X18" s="14" t="b">
        <v>0</v>
      </c>
      <c r="Z18" s="14"/>
      <c r="AA18" s="14" t="str">
        <f t="shared" si="5"/>
        <v>FALSE</v>
      </c>
      <c r="AB18" s="14">
        <f t="shared" si="6"/>
        <v>0</v>
      </c>
      <c r="AH18" s="38"/>
    </row>
    <row r="19" spans="1:36" ht="15" customHeight="1" x14ac:dyDescent="0.3">
      <c r="A19" s="127">
        <f t="shared" si="0"/>
        <v>0.37500000000000006</v>
      </c>
      <c r="B19" s="27"/>
      <c r="C19" s="31"/>
      <c r="D19" s="27"/>
      <c r="E19" s="31"/>
      <c r="F19" s="27"/>
      <c r="G19" s="31"/>
      <c r="H19" s="27"/>
      <c r="I19" s="31"/>
      <c r="J19" s="27"/>
      <c r="K19" s="53"/>
      <c r="L19" s="31"/>
      <c r="M19" s="31"/>
      <c r="N19" s="31"/>
      <c r="O19" s="31"/>
      <c r="P19" s="31"/>
      <c r="Q19" s="27"/>
      <c r="R19" s="256" t="str">
        <f t="shared" si="1"/>
        <v/>
      </c>
      <c r="S19" s="257"/>
      <c r="T19" s="258"/>
      <c r="U19" s="125">
        <f t="shared" si="2"/>
        <v>0</v>
      </c>
      <c r="V19" s="50" t="str">
        <f t="shared" si="3"/>
        <v>ERROR</v>
      </c>
      <c r="W19" s="79">
        <f t="shared" si="4"/>
        <v>0</v>
      </c>
      <c r="X19" s="14" t="b">
        <v>0</v>
      </c>
      <c r="Y19" s="42"/>
      <c r="Z19" s="42"/>
      <c r="AA19" s="14" t="str">
        <f t="shared" si="5"/>
        <v>FALSE</v>
      </c>
      <c r="AB19" s="14">
        <f t="shared" si="6"/>
        <v>0</v>
      </c>
      <c r="AH19" s="38"/>
    </row>
    <row r="20" spans="1:36" ht="15" customHeight="1" x14ac:dyDescent="0.3">
      <c r="A20" s="127">
        <f t="shared" si="0"/>
        <v>0.38541666666666674</v>
      </c>
      <c r="B20" s="27"/>
      <c r="C20" s="31"/>
      <c r="D20" s="27"/>
      <c r="E20" s="31"/>
      <c r="F20" s="27"/>
      <c r="G20" s="31"/>
      <c r="H20" s="28"/>
      <c r="I20" s="31"/>
      <c r="J20" s="27"/>
      <c r="K20" s="53"/>
      <c r="L20" s="31"/>
      <c r="M20" s="31"/>
      <c r="N20" s="31"/>
      <c r="O20" s="31"/>
      <c r="P20" s="31"/>
      <c r="Q20" s="28"/>
      <c r="R20" s="256" t="str">
        <f t="shared" si="1"/>
        <v/>
      </c>
      <c r="S20" s="257"/>
      <c r="T20" s="258"/>
      <c r="U20" s="125">
        <f t="shared" si="2"/>
        <v>0</v>
      </c>
      <c r="V20" s="50" t="str">
        <f t="shared" si="3"/>
        <v>ERROR</v>
      </c>
      <c r="W20" s="79">
        <f t="shared" si="4"/>
        <v>0</v>
      </c>
      <c r="X20" s="14" t="b">
        <v>0</v>
      </c>
      <c r="Y20" s="42"/>
      <c r="Z20" s="42"/>
      <c r="AA20" s="14" t="str">
        <f t="shared" si="5"/>
        <v>FALSE</v>
      </c>
      <c r="AB20" s="14">
        <f t="shared" si="6"/>
        <v>0</v>
      </c>
      <c r="AH20" s="38"/>
    </row>
    <row r="21" spans="1:36" ht="15" customHeight="1" x14ac:dyDescent="0.3">
      <c r="A21" s="127">
        <f t="shared" si="0"/>
        <v>0.39583333333333343</v>
      </c>
      <c r="B21" s="27"/>
      <c r="C21" s="31"/>
      <c r="D21" s="27"/>
      <c r="E21" s="31"/>
      <c r="F21" s="27"/>
      <c r="G21" s="31"/>
      <c r="H21" s="27"/>
      <c r="I21" s="31"/>
      <c r="J21" s="27"/>
      <c r="K21" s="53"/>
      <c r="L21" s="31"/>
      <c r="M21" s="31"/>
      <c r="N21" s="31"/>
      <c r="O21" s="31"/>
      <c r="P21" s="31"/>
      <c r="Q21" s="27"/>
      <c r="R21" s="256" t="str">
        <f t="shared" si="1"/>
        <v/>
      </c>
      <c r="S21" s="257"/>
      <c r="T21" s="258"/>
      <c r="U21" s="125">
        <f t="shared" si="2"/>
        <v>0</v>
      </c>
      <c r="V21" s="50" t="str">
        <f t="shared" si="3"/>
        <v>ERROR</v>
      </c>
      <c r="W21" s="79">
        <f t="shared" si="4"/>
        <v>0</v>
      </c>
      <c r="X21" s="14" t="b">
        <v>0</v>
      </c>
      <c r="Y21" s="42" t="s">
        <v>97</v>
      </c>
      <c r="Z21" s="42"/>
      <c r="AA21" s="14" t="str">
        <f t="shared" si="5"/>
        <v>FALSE</v>
      </c>
      <c r="AB21" s="14">
        <f t="shared" si="6"/>
        <v>0</v>
      </c>
      <c r="AH21" s="38"/>
    </row>
    <row r="22" spans="1:36" ht="15" customHeight="1" x14ac:dyDescent="0.3">
      <c r="A22" s="127">
        <f t="shared" si="0"/>
        <v>0.40625000000000011</v>
      </c>
      <c r="B22" s="27"/>
      <c r="C22" s="31"/>
      <c r="D22" s="27"/>
      <c r="E22" s="31"/>
      <c r="F22" s="27"/>
      <c r="G22" s="31"/>
      <c r="H22" s="28"/>
      <c r="I22" s="31"/>
      <c r="J22" s="27"/>
      <c r="K22" s="53"/>
      <c r="L22" s="31"/>
      <c r="M22" s="31"/>
      <c r="N22" s="31"/>
      <c r="O22" s="31"/>
      <c r="P22" s="31"/>
      <c r="Q22" s="28"/>
      <c r="R22" s="256" t="str">
        <f t="shared" si="1"/>
        <v/>
      </c>
      <c r="S22" s="257"/>
      <c r="T22" s="258"/>
      <c r="U22" s="125">
        <f t="shared" si="2"/>
        <v>0</v>
      </c>
      <c r="V22" s="50" t="str">
        <f t="shared" si="3"/>
        <v>ERROR</v>
      </c>
      <c r="W22" s="79">
        <f t="shared" si="4"/>
        <v>0</v>
      </c>
      <c r="X22" s="14" t="b">
        <v>0</v>
      </c>
      <c r="Y22" s="42"/>
      <c r="Z22" s="42"/>
      <c r="AA22" s="14" t="str">
        <f t="shared" si="5"/>
        <v>FALSE</v>
      </c>
      <c r="AB22" s="14">
        <f t="shared" si="6"/>
        <v>0</v>
      </c>
    </row>
    <row r="23" spans="1:36" ht="15" customHeight="1" x14ac:dyDescent="0.3">
      <c r="A23" s="127">
        <f t="shared" si="0"/>
        <v>0.4166666666666668</v>
      </c>
      <c r="B23" s="27"/>
      <c r="C23" s="31"/>
      <c r="D23" s="27"/>
      <c r="E23" s="31"/>
      <c r="F23" s="27"/>
      <c r="G23" s="31"/>
      <c r="H23" s="27"/>
      <c r="I23" s="31"/>
      <c r="J23" s="27"/>
      <c r="K23" s="53"/>
      <c r="L23" s="31"/>
      <c r="M23" s="31"/>
      <c r="N23" s="31"/>
      <c r="O23" s="31"/>
      <c r="P23" s="31"/>
      <c r="Q23" s="27"/>
      <c r="R23" s="256" t="str">
        <f t="shared" si="1"/>
        <v/>
      </c>
      <c r="S23" s="257"/>
      <c r="T23" s="258"/>
      <c r="U23" s="125">
        <f t="shared" si="2"/>
        <v>0</v>
      </c>
      <c r="V23" s="50" t="str">
        <f t="shared" si="3"/>
        <v>ERROR</v>
      </c>
      <c r="W23" s="79">
        <f t="shared" si="4"/>
        <v>0</v>
      </c>
      <c r="X23" s="14" t="b">
        <v>0</v>
      </c>
      <c r="Y23" s="42"/>
      <c r="Z23" s="42"/>
      <c r="AA23" s="14" t="str">
        <f t="shared" si="5"/>
        <v>FALSE</v>
      </c>
      <c r="AB23" s="14">
        <f t="shared" si="6"/>
        <v>0</v>
      </c>
    </row>
    <row r="24" spans="1:36" ht="15" customHeight="1" x14ac:dyDescent="0.3">
      <c r="A24" s="127">
        <f t="shared" si="0"/>
        <v>0.42708333333333348</v>
      </c>
      <c r="B24" s="27"/>
      <c r="C24" s="31"/>
      <c r="D24" s="27"/>
      <c r="E24" s="31"/>
      <c r="F24" s="27"/>
      <c r="G24" s="31"/>
      <c r="H24" s="28"/>
      <c r="I24" s="31"/>
      <c r="J24" s="27"/>
      <c r="K24" s="53"/>
      <c r="L24" s="31"/>
      <c r="M24" s="31"/>
      <c r="N24" s="31"/>
      <c r="O24" s="31"/>
      <c r="P24" s="31"/>
      <c r="Q24" s="28"/>
      <c r="R24" s="256" t="str">
        <f t="shared" si="1"/>
        <v/>
      </c>
      <c r="S24" s="257"/>
      <c r="T24" s="258"/>
      <c r="U24" s="125">
        <f t="shared" si="2"/>
        <v>0</v>
      </c>
      <c r="V24" s="50" t="str">
        <f t="shared" si="3"/>
        <v>ERROR</v>
      </c>
      <c r="W24" s="79">
        <f t="shared" si="4"/>
        <v>0</v>
      </c>
      <c r="X24" s="14" t="b">
        <v>0</v>
      </c>
      <c r="Y24" s="42"/>
      <c r="Z24" s="42"/>
      <c r="AA24" s="14" t="str">
        <f t="shared" si="5"/>
        <v>FALSE</v>
      </c>
      <c r="AB24" s="14">
        <f t="shared" si="6"/>
        <v>0</v>
      </c>
    </row>
    <row r="25" spans="1:36" ht="15" customHeight="1" x14ac:dyDescent="0.3">
      <c r="A25" s="127">
        <f t="shared" si="0"/>
        <v>0.43750000000000017</v>
      </c>
      <c r="B25" s="27"/>
      <c r="C25" s="31"/>
      <c r="D25" s="27"/>
      <c r="E25" s="31"/>
      <c r="F25" s="27"/>
      <c r="G25" s="31"/>
      <c r="H25" s="27"/>
      <c r="I25" s="31"/>
      <c r="J25" s="27"/>
      <c r="K25" s="53"/>
      <c r="L25" s="31"/>
      <c r="M25" s="31"/>
      <c r="N25" s="31"/>
      <c r="O25" s="31"/>
      <c r="P25" s="31"/>
      <c r="Q25" s="27"/>
      <c r="R25" s="256" t="str">
        <f t="shared" si="1"/>
        <v/>
      </c>
      <c r="S25" s="257"/>
      <c r="T25" s="258"/>
      <c r="U25" s="125">
        <f t="shared" si="2"/>
        <v>0</v>
      </c>
      <c r="V25" s="50" t="str">
        <f t="shared" si="3"/>
        <v>ERROR</v>
      </c>
      <c r="W25" s="79">
        <f t="shared" si="4"/>
        <v>0</v>
      </c>
      <c r="X25" s="14" t="b">
        <v>0</v>
      </c>
      <c r="AA25" s="14" t="str">
        <f t="shared" si="5"/>
        <v>FALSE</v>
      </c>
      <c r="AB25" s="14">
        <f t="shared" si="6"/>
        <v>0</v>
      </c>
    </row>
    <row r="26" spans="1:36" ht="15" customHeight="1" x14ac:dyDescent="0.3">
      <c r="A26" s="127">
        <f t="shared" si="0"/>
        <v>0.44791666666666685</v>
      </c>
      <c r="B26" s="27"/>
      <c r="C26" s="31"/>
      <c r="D26" s="27"/>
      <c r="E26" s="31"/>
      <c r="F26" s="27"/>
      <c r="G26" s="31"/>
      <c r="H26" s="28"/>
      <c r="I26" s="31"/>
      <c r="J26" s="27"/>
      <c r="K26" s="53"/>
      <c r="L26" s="31"/>
      <c r="M26" s="31"/>
      <c r="N26" s="31"/>
      <c r="O26" s="31"/>
      <c r="P26" s="31"/>
      <c r="Q26" s="28"/>
      <c r="R26" s="256" t="str">
        <f t="shared" si="1"/>
        <v/>
      </c>
      <c r="S26" s="257"/>
      <c r="T26" s="258"/>
      <c r="U26" s="125">
        <f t="shared" si="2"/>
        <v>0</v>
      </c>
      <c r="V26" s="50" t="str">
        <f t="shared" si="3"/>
        <v>ERROR</v>
      </c>
      <c r="W26" s="79">
        <f t="shared" si="4"/>
        <v>0</v>
      </c>
      <c r="X26" s="14" t="b">
        <v>0</v>
      </c>
      <c r="AA26" s="14" t="str">
        <f t="shared" si="5"/>
        <v>FALSE</v>
      </c>
      <c r="AB26" s="14">
        <f t="shared" si="6"/>
        <v>0</v>
      </c>
    </row>
    <row r="27" spans="1:36" ht="15" customHeight="1" x14ac:dyDescent="0.3">
      <c r="A27" s="127">
        <f t="shared" si="0"/>
        <v>0.45833333333333354</v>
      </c>
      <c r="B27" s="27"/>
      <c r="C27" s="31"/>
      <c r="D27" s="27"/>
      <c r="E27" s="31"/>
      <c r="F27" s="27"/>
      <c r="G27" s="31"/>
      <c r="H27" s="27"/>
      <c r="I27" s="31"/>
      <c r="J27" s="27"/>
      <c r="K27" s="53"/>
      <c r="L27" s="31"/>
      <c r="M27" s="31"/>
      <c r="N27" s="31"/>
      <c r="O27" s="31"/>
      <c r="P27" s="31"/>
      <c r="Q27" s="27"/>
      <c r="R27" s="256" t="str">
        <f t="shared" si="1"/>
        <v/>
      </c>
      <c r="S27" s="257"/>
      <c r="T27" s="258"/>
      <c r="U27" s="125">
        <f t="shared" si="2"/>
        <v>0</v>
      </c>
      <c r="V27" s="50" t="str">
        <f t="shared" si="3"/>
        <v>ERROR</v>
      </c>
      <c r="W27" s="79">
        <f t="shared" si="4"/>
        <v>0</v>
      </c>
      <c r="X27" s="14" t="b">
        <v>0</v>
      </c>
      <c r="AA27" s="14" t="str">
        <f t="shared" si="5"/>
        <v>FALSE</v>
      </c>
      <c r="AB27" s="14">
        <f t="shared" si="6"/>
        <v>0</v>
      </c>
    </row>
    <row r="28" spans="1:36" ht="15" customHeight="1" x14ac:dyDescent="0.3">
      <c r="A28" s="127">
        <f t="shared" si="0"/>
        <v>0.46875000000000022</v>
      </c>
      <c r="B28" s="27"/>
      <c r="C28" s="31"/>
      <c r="D28" s="27"/>
      <c r="E28" s="31"/>
      <c r="F28" s="27"/>
      <c r="G28" s="31"/>
      <c r="H28" s="28"/>
      <c r="I28" s="31"/>
      <c r="J28" s="31"/>
      <c r="K28" s="31"/>
      <c r="L28" s="31"/>
      <c r="M28" s="31"/>
      <c r="N28" s="31"/>
      <c r="O28" s="31"/>
      <c r="P28" s="31"/>
      <c r="Q28" s="28"/>
      <c r="R28" s="256" t="str">
        <f t="shared" si="1"/>
        <v/>
      </c>
      <c r="S28" s="257"/>
      <c r="T28" s="258"/>
      <c r="U28" s="125">
        <f t="shared" si="2"/>
        <v>0</v>
      </c>
      <c r="V28" s="50" t="str">
        <f t="shared" si="3"/>
        <v>ERROR</v>
      </c>
      <c r="W28" s="79">
        <f t="shared" si="4"/>
        <v>0</v>
      </c>
      <c r="X28" s="14" t="b">
        <v>0</v>
      </c>
      <c r="AA28" s="14" t="str">
        <f t="shared" si="5"/>
        <v>FALSE</v>
      </c>
      <c r="AB28" s="14">
        <f t="shared" si="6"/>
        <v>0</v>
      </c>
    </row>
    <row r="29" spans="1:36" ht="15" customHeight="1" x14ac:dyDescent="0.3">
      <c r="A29" s="127">
        <f t="shared" si="0"/>
        <v>0.47916666666666691</v>
      </c>
      <c r="B29" s="27"/>
      <c r="C29" s="31"/>
      <c r="D29" s="27"/>
      <c r="E29" s="31"/>
      <c r="F29" s="27"/>
      <c r="G29" s="31"/>
      <c r="H29" s="27"/>
      <c r="I29" s="31"/>
      <c r="J29" s="31"/>
      <c r="K29" s="31"/>
      <c r="L29" s="31"/>
      <c r="M29" s="31"/>
      <c r="N29" s="31"/>
      <c r="O29" s="31"/>
      <c r="P29" s="31"/>
      <c r="Q29" s="27"/>
      <c r="R29" s="256" t="str">
        <f>IF(A29&gt;$S$11-TIME(0,5,0),IF(A29&lt;$S$12,"LUNCH",""),"")</f>
        <v/>
      </c>
      <c r="S29" s="257"/>
      <c r="T29" s="258"/>
      <c r="U29" s="125">
        <f t="shared" si="2"/>
        <v>0</v>
      </c>
      <c r="V29" s="50" t="str">
        <f t="shared" si="3"/>
        <v>ERROR</v>
      </c>
      <c r="W29" s="79">
        <f t="shared" si="4"/>
        <v>0</v>
      </c>
      <c r="X29" s="14" t="b">
        <v>0</v>
      </c>
      <c r="AA29" s="14" t="str">
        <f t="shared" si="5"/>
        <v>FALSE</v>
      </c>
      <c r="AB29" s="14">
        <f t="shared" si="6"/>
        <v>0</v>
      </c>
    </row>
    <row r="30" spans="1:36" ht="15" customHeight="1" x14ac:dyDescent="0.3">
      <c r="A30" s="127">
        <f>IF(A29&gt;$P$12-TIME(0,20,0),"",IF(A29="","",A29+TIME(0,15,0)))</f>
        <v>0.48958333333333359</v>
      </c>
      <c r="B30" s="31"/>
      <c r="C30" s="31"/>
      <c r="D30" s="27"/>
      <c r="E30" s="31"/>
      <c r="F30" s="27"/>
      <c r="G30" s="31"/>
      <c r="H30" s="28"/>
      <c r="I30" s="31"/>
      <c r="J30" s="31"/>
      <c r="K30" s="31"/>
      <c r="L30" s="31"/>
      <c r="M30" s="31"/>
      <c r="N30" s="31"/>
      <c r="O30" s="31"/>
      <c r="P30" s="31"/>
      <c r="Q30" s="28"/>
      <c r="R30" s="256" t="str">
        <f>IF(A30&gt;$S$11-TIME(0,5,0),IF(A30&lt;$S$12,"LUNCH",""),"")</f>
        <v/>
      </c>
      <c r="S30" s="257"/>
      <c r="T30" s="258"/>
      <c r="U30" s="125">
        <f t="shared" si="2"/>
        <v>0</v>
      </c>
      <c r="V30" s="50" t="str">
        <f t="shared" si="3"/>
        <v>ERROR</v>
      </c>
      <c r="W30" s="79">
        <f t="shared" si="4"/>
        <v>0</v>
      </c>
      <c r="X30" s="14" t="b">
        <v>0</v>
      </c>
      <c r="AA30" s="14" t="str">
        <f t="shared" si="5"/>
        <v>FALSE</v>
      </c>
      <c r="AB30" s="14">
        <f t="shared" si="6"/>
        <v>0</v>
      </c>
    </row>
    <row r="31" spans="1:36" ht="15" customHeight="1" x14ac:dyDescent="0.3">
      <c r="A31" s="127">
        <f t="shared" si="0"/>
        <v>0.50000000000000022</v>
      </c>
      <c r="B31" s="31"/>
      <c r="C31" s="31"/>
      <c r="D31" s="27"/>
      <c r="E31" s="31"/>
      <c r="F31" s="27"/>
      <c r="G31" s="31"/>
      <c r="H31" s="27"/>
      <c r="I31" s="31"/>
      <c r="J31" s="31"/>
      <c r="K31" s="31"/>
      <c r="L31" s="31"/>
      <c r="M31" s="31"/>
      <c r="N31" s="31"/>
      <c r="O31" s="31"/>
      <c r="P31" s="31"/>
      <c r="Q31" s="27"/>
      <c r="R31" s="256" t="str">
        <f t="shared" si="1"/>
        <v>LUNCH</v>
      </c>
      <c r="S31" s="257"/>
      <c r="T31" s="258"/>
      <c r="U31" s="125">
        <f t="shared" si="2"/>
        <v>0</v>
      </c>
      <c r="V31" s="50" t="str">
        <f t="shared" si="3"/>
        <v>ERROR</v>
      </c>
      <c r="W31" s="79">
        <f t="shared" si="4"/>
        <v>0</v>
      </c>
      <c r="X31" s="14" t="b">
        <v>0</v>
      </c>
      <c r="AA31" s="14" t="str">
        <f t="shared" si="5"/>
        <v>FALSE</v>
      </c>
      <c r="AB31" s="14">
        <f t="shared" si="6"/>
        <v>0</v>
      </c>
    </row>
    <row r="32" spans="1:36" ht="15" customHeight="1" x14ac:dyDescent="0.3">
      <c r="A32" s="127">
        <f t="shared" si="0"/>
        <v>0.51041666666666685</v>
      </c>
      <c r="B32" s="31"/>
      <c r="C32" s="31"/>
      <c r="D32" s="27"/>
      <c r="E32" s="31"/>
      <c r="F32" s="27"/>
      <c r="G32" s="31"/>
      <c r="H32" s="28"/>
      <c r="I32" s="31"/>
      <c r="J32" s="31"/>
      <c r="K32" s="31"/>
      <c r="L32" s="31"/>
      <c r="M32" s="31"/>
      <c r="N32" s="31"/>
      <c r="O32" s="31"/>
      <c r="P32" s="31"/>
      <c r="Q32" s="28"/>
      <c r="R32" s="256" t="str">
        <f t="shared" si="1"/>
        <v>LUNCH</v>
      </c>
      <c r="S32" s="257"/>
      <c r="T32" s="258"/>
      <c r="U32" s="125">
        <f t="shared" si="2"/>
        <v>0</v>
      </c>
      <c r="V32" s="50" t="str">
        <f t="shared" si="3"/>
        <v>ERROR</v>
      </c>
      <c r="W32" s="79">
        <f t="shared" si="4"/>
        <v>0</v>
      </c>
      <c r="X32" s="14" t="b">
        <v>0</v>
      </c>
      <c r="AA32" s="14" t="str">
        <f t="shared" si="5"/>
        <v>FALSE</v>
      </c>
      <c r="AB32" s="14">
        <f t="shared" si="6"/>
        <v>0</v>
      </c>
    </row>
    <row r="33" spans="1:28" ht="15" customHeight="1" x14ac:dyDescent="0.3">
      <c r="A33" s="127">
        <f t="shared" si="0"/>
        <v>0.52083333333333348</v>
      </c>
      <c r="B33" s="30"/>
      <c r="C33" s="30"/>
      <c r="D33" s="27"/>
      <c r="E33" s="30"/>
      <c r="F33" s="27"/>
      <c r="G33" s="31"/>
      <c r="H33" s="27"/>
      <c r="I33" s="30"/>
      <c r="J33" s="30"/>
      <c r="K33" s="30"/>
      <c r="L33" s="30"/>
      <c r="M33" s="30"/>
      <c r="N33" s="30"/>
      <c r="O33" s="30"/>
      <c r="P33" s="30"/>
      <c r="Q33" s="27"/>
      <c r="R33" s="256" t="str">
        <f t="shared" si="1"/>
        <v>LUNCH</v>
      </c>
      <c r="S33" s="257"/>
      <c r="T33" s="258"/>
      <c r="U33" s="125">
        <f t="shared" si="2"/>
        <v>0</v>
      </c>
      <c r="V33" s="50" t="str">
        <f t="shared" si="3"/>
        <v>ERROR</v>
      </c>
      <c r="W33" s="79">
        <f t="shared" si="4"/>
        <v>0</v>
      </c>
      <c r="X33" s="14" t="b">
        <v>0</v>
      </c>
      <c r="AA33" s="14" t="str">
        <f t="shared" si="5"/>
        <v>FALSE</v>
      </c>
      <c r="AB33" s="14">
        <f t="shared" si="6"/>
        <v>0</v>
      </c>
    </row>
    <row r="34" spans="1:28" ht="15" customHeight="1" x14ac:dyDescent="0.3">
      <c r="A34" s="127">
        <f t="shared" si="0"/>
        <v>0.53125000000000011</v>
      </c>
      <c r="B34" s="30"/>
      <c r="C34" s="30"/>
      <c r="D34" s="27"/>
      <c r="E34" s="30"/>
      <c r="F34" s="27"/>
      <c r="G34" s="30"/>
      <c r="H34" s="28"/>
      <c r="I34" s="30"/>
      <c r="J34" s="30"/>
      <c r="K34" s="30"/>
      <c r="L34" s="30"/>
      <c r="M34" s="30"/>
      <c r="N34" s="30"/>
      <c r="O34" s="30"/>
      <c r="P34" s="30"/>
      <c r="Q34" s="28"/>
      <c r="R34" s="256" t="str">
        <f t="shared" si="1"/>
        <v>LUNCH</v>
      </c>
      <c r="S34" s="257"/>
      <c r="T34" s="258"/>
      <c r="U34" s="125">
        <f t="shared" si="2"/>
        <v>0</v>
      </c>
      <c r="V34" s="50" t="str">
        <f t="shared" si="3"/>
        <v>ERROR</v>
      </c>
      <c r="W34" s="79">
        <f t="shared" si="4"/>
        <v>0</v>
      </c>
      <c r="X34" s="14" t="b">
        <v>0</v>
      </c>
      <c r="AA34" s="14" t="str">
        <f t="shared" si="5"/>
        <v>FALSE</v>
      </c>
      <c r="AB34" s="14">
        <f t="shared" si="6"/>
        <v>0</v>
      </c>
    </row>
    <row r="35" spans="1:28" ht="15" customHeight="1" x14ac:dyDescent="0.3">
      <c r="A35" s="127">
        <f t="shared" si="0"/>
        <v>0.54166666666666674</v>
      </c>
      <c r="B35" s="30"/>
      <c r="C35" s="30"/>
      <c r="D35" s="27"/>
      <c r="E35" s="30"/>
      <c r="F35" s="27"/>
      <c r="G35" s="31"/>
      <c r="H35" s="27"/>
      <c r="I35" s="30"/>
      <c r="J35" s="30"/>
      <c r="K35" s="30"/>
      <c r="L35" s="30"/>
      <c r="M35" s="30"/>
      <c r="N35" s="30"/>
      <c r="O35" s="30"/>
      <c r="P35" s="30"/>
      <c r="Q35" s="27"/>
      <c r="R35" s="256" t="str">
        <f>IF(A35&gt;$S$11-TIME(0,5,0),IF(A35&lt;$S$12,"LUNCH",""),"")</f>
        <v/>
      </c>
      <c r="S35" s="257"/>
      <c r="T35" s="258"/>
      <c r="U35" s="125">
        <f t="shared" si="2"/>
        <v>0</v>
      </c>
      <c r="V35" s="50" t="str">
        <f t="shared" si="3"/>
        <v>ERROR</v>
      </c>
      <c r="W35" s="79">
        <f t="shared" si="4"/>
        <v>0</v>
      </c>
      <c r="X35" s="14" t="b">
        <v>0</v>
      </c>
      <c r="AA35" s="14" t="str">
        <f t="shared" si="5"/>
        <v>FALSE</v>
      </c>
      <c r="AB35" s="14">
        <f t="shared" si="6"/>
        <v>0</v>
      </c>
    </row>
    <row r="36" spans="1:28" ht="15" customHeight="1" x14ac:dyDescent="0.3">
      <c r="A36" s="127">
        <f t="shared" si="0"/>
        <v>0.55208333333333337</v>
      </c>
      <c r="B36" s="30"/>
      <c r="C36" s="30"/>
      <c r="D36" s="27"/>
      <c r="E36" s="30"/>
      <c r="F36" s="27"/>
      <c r="G36" s="30"/>
      <c r="H36" s="28"/>
      <c r="I36" s="30"/>
      <c r="J36" s="30"/>
      <c r="K36" s="30"/>
      <c r="L36" s="30"/>
      <c r="M36" s="30"/>
      <c r="N36" s="30"/>
      <c r="O36" s="30"/>
      <c r="P36" s="30"/>
      <c r="Q36" s="28"/>
      <c r="R36" s="256" t="str">
        <f>IF(A36&gt;$S$11-TIME(0,5,0),IF(A36&lt;$S$12,"LUNCH",""),"")</f>
        <v/>
      </c>
      <c r="S36" s="257"/>
      <c r="T36" s="258"/>
      <c r="U36" s="125">
        <f t="shared" si="2"/>
        <v>0</v>
      </c>
      <c r="V36" s="50" t="str">
        <f t="shared" si="3"/>
        <v>ERROR</v>
      </c>
      <c r="W36" s="79">
        <f t="shared" si="4"/>
        <v>0</v>
      </c>
      <c r="X36" s="14" t="b">
        <v>0</v>
      </c>
      <c r="AA36" s="14" t="str">
        <f t="shared" si="5"/>
        <v>FALSE</v>
      </c>
      <c r="AB36" s="14">
        <f t="shared" si="6"/>
        <v>0</v>
      </c>
    </row>
    <row r="37" spans="1:28" ht="15" customHeight="1" x14ac:dyDescent="0.3">
      <c r="A37" s="127">
        <f t="shared" si="0"/>
        <v>0.5625</v>
      </c>
      <c r="B37" s="30"/>
      <c r="C37" s="30"/>
      <c r="D37" s="27"/>
      <c r="E37" s="30"/>
      <c r="F37" s="27"/>
      <c r="G37" s="31"/>
      <c r="H37" s="27"/>
      <c r="I37" s="30"/>
      <c r="J37" s="30"/>
      <c r="K37" s="30"/>
      <c r="L37" s="30"/>
      <c r="M37" s="30"/>
      <c r="N37" s="30"/>
      <c r="O37" s="30"/>
      <c r="P37" s="30"/>
      <c r="Q37" s="27"/>
      <c r="R37" s="256" t="str">
        <f t="shared" si="1"/>
        <v/>
      </c>
      <c r="S37" s="257"/>
      <c r="T37" s="258"/>
      <c r="U37" s="125">
        <f t="shared" si="2"/>
        <v>0</v>
      </c>
      <c r="V37" s="50" t="str">
        <f t="shared" si="3"/>
        <v>ERROR</v>
      </c>
      <c r="W37" s="79">
        <f t="shared" si="4"/>
        <v>0</v>
      </c>
      <c r="X37" s="14" t="b">
        <v>0</v>
      </c>
      <c r="AA37" s="14" t="str">
        <f t="shared" si="5"/>
        <v>FALSE</v>
      </c>
      <c r="AB37" s="14">
        <f t="shared" si="6"/>
        <v>0</v>
      </c>
    </row>
    <row r="38" spans="1:28" ht="15" customHeight="1" x14ac:dyDescent="0.3">
      <c r="A38" s="127">
        <f t="shared" si="0"/>
        <v>0.57291666666666663</v>
      </c>
      <c r="B38" s="30"/>
      <c r="C38" s="30"/>
      <c r="D38" s="27"/>
      <c r="E38" s="30"/>
      <c r="F38" s="27"/>
      <c r="G38" s="30"/>
      <c r="H38" s="28"/>
      <c r="I38" s="30"/>
      <c r="J38" s="30"/>
      <c r="K38" s="30"/>
      <c r="L38" s="30"/>
      <c r="M38" s="30"/>
      <c r="N38" s="30"/>
      <c r="O38" s="30"/>
      <c r="P38" s="30"/>
      <c r="Q38" s="28"/>
      <c r="R38" s="256" t="str">
        <f t="shared" si="1"/>
        <v/>
      </c>
      <c r="S38" s="257"/>
      <c r="T38" s="258"/>
      <c r="U38" s="125">
        <f t="shared" si="2"/>
        <v>0</v>
      </c>
      <c r="V38" s="50" t="str">
        <f t="shared" si="3"/>
        <v>ERROR</v>
      </c>
      <c r="W38" s="79">
        <f t="shared" si="4"/>
        <v>0</v>
      </c>
      <c r="X38" s="14" t="b">
        <v>0</v>
      </c>
      <c r="AA38" s="14" t="str">
        <f t="shared" si="5"/>
        <v>FALSE</v>
      </c>
      <c r="AB38" s="14">
        <f t="shared" si="6"/>
        <v>0</v>
      </c>
    </row>
    <row r="39" spans="1:28" ht="15" customHeight="1" x14ac:dyDescent="0.3">
      <c r="A39" s="127">
        <f t="shared" si="0"/>
        <v>0.58333333333333326</v>
      </c>
      <c r="B39" s="30"/>
      <c r="C39" s="30"/>
      <c r="D39" s="27"/>
      <c r="E39" s="30"/>
      <c r="F39" s="27"/>
      <c r="G39" s="31"/>
      <c r="H39" s="27"/>
      <c r="I39" s="30"/>
      <c r="J39" s="30"/>
      <c r="K39" s="30"/>
      <c r="L39" s="30"/>
      <c r="M39" s="30"/>
      <c r="N39" s="30"/>
      <c r="O39" s="30"/>
      <c r="P39" s="30"/>
      <c r="Q39" s="27"/>
      <c r="R39" s="256" t="str">
        <f t="shared" si="1"/>
        <v/>
      </c>
      <c r="S39" s="257"/>
      <c r="T39" s="258"/>
      <c r="U39" s="125">
        <f t="shared" si="2"/>
        <v>0</v>
      </c>
      <c r="V39" s="50" t="str">
        <f t="shared" si="3"/>
        <v>ERROR</v>
      </c>
      <c r="W39" s="79">
        <f t="shared" si="4"/>
        <v>0</v>
      </c>
      <c r="X39" s="14" t="b">
        <v>0</v>
      </c>
      <c r="AA39" s="14" t="str">
        <f t="shared" si="5"/>
        <v>FALSE</v>
      </c>
      <c r="AB39" s="14">
        <f t="shared" si="6"/>
        <v>0</v>
      </c>
    </row>
    <row r="40" spans="1:28" ht="15" customHeight="1" x14ac:dyDescent="0.3">
      <c r="A40" s="127">
        <f t="shared" si="0"/>
        <v>0.59374999999999989</v>
      </c>
      <c r="B40" s="30"/>
      <c r="C40" s="30"/>
      <c r="D40" s="27"/>
      <c r="E40" s="30"/>
      <c r="F40" s="27"/>
      <c r="G40" s="30"/>
      <c r="H40" s="28"/>
      <c r="I40" s="30"/>
      <c r="J40" s="30"/>
      <c r="K40" s="30"/>
      <c r="L40" s="30"/>
      <c r="M40" s="30"/>
      <c r="N40" s="30"/>
      <c r="O40" s="30"/>
      <c r="P40" s="30"/>
      <c r="Q40" s="28"/>
      <c r="R40" s="256" t="str">
        <f t="shared" ref="R40" si="7">IF(A40&gt;$S$11-TIME(0,5,0),IF(A40&lt;$S$12,"LUNCH",""),"")</f>
        <v/>
      </c>
      <c r="S40" s="257"/>
      <c r="T40" s="258"/>
      <c r="U40" s="125">
        <f t="shared" si="2"/>
        <v>0</v>
      </c>
      <c r="V40" s="50" t="str">
        <f t="shared" si="3"/>
        <v>ERROR</v>
      </c>
      <c r="W40" s="79">
        <f t="shared" si="4"/>
        <v>0</v>
      </c>
      <c r="X40" s="14" t="b">
        <v>0</v>
      </c>
      <c r="AA40" s="14" t="str">
        <f t="shared" si="5"/>
        <v>FALSE</v>
      </c>
      <c r="AB40" s="14">
        <f t="shared" si="6"/>
        <v>0</v>
      </c>
    </row>
    <row r="41" spans="1:28" ht="15" customHeight="1" x14ac:dyDescent="0.3">
      <c r="A41" s="127">
        <f t="shared" si="0"/>
        <v>0.60416666666666652</v>
      </c>
      <c r="B41" s="30"/>
      <c r="C41" s="30"/>
      <c r="D41" s="27"/>
      <c r="E41" s="30"/>
      <c r="F41" s="27"/>
      <c r="G41" s="31"/>
      <c r="H41" s="27"/>
      <c r="I41" s="30"/>
      <c r="J41" s="30"/>
      <c r="K41" s="30"/>
      <c r="L41" s="30"/>
      <c r="M41" s="30"/>
      <c r="N41" s="30"/>
      <c r="O41" s="30"/>
      <c r="P41" s="30"/>
      <c r="Q41" s="27"/>
      <c r="R41" s="256" t="str">
        <f t="shared" si="1"/>
        <v/>
      </c>
      <c r="S41" s="257"/>
      <c r="T41" s="258"/>
      <c r="U41" s="125">
        <f t="shared" si="2"/>
        <v>0</v>
      </c>
      <c r="V41" s="50" t="str">
        <f t="shared" si="3"/>
        <v>ERROR</v>
      </c>
      <c r="W41" s="79">
        <f t="shared" si="4"/>
        <v>0</v>
      </c>
      <c r="X41" s="14" t="b">
        <v>0</v>
      </c>
      <c r="AA41" s="14" t="str">
        <f t="shared" si="5"/>
        <v>FALSE</v>
      </c>
      <c r="AB41" s="14">
        <f t="shared" si="6"/>
        <v>0</v>
      </c>
    </row>
    <row r="42" spans="1:28" ht="15" customHeight="1" x14ac:dyDescent="0.3">
      <c r="A42" s="127">
        <f t="shared" si="0"/>
        <v>0.61458333333333315</v>
      </c>
      <c r="B42" s="30"/>
      <c r="C42" s="30"/>
      <c r="D42" s="27"/>
      <c r="E42" s="30"/>
      <c r="F42" s="27"/>
      <c r="G42" s="30"/>
      <c r="H42" s="28"/>
      <c r="I42" s="30"/>
      <c r="J42" s="30"/>
      <c r="K42" s="30"/>
      <c r="L42" s="30"/>
      <c r="M42" s="30"/>
      <c r="N42" s="30"/>
      <c r="O42" s="30"/>
      <c r="P42" s="30"/>
      <c r="Q42" s="28"/>
      <c r="R42" s="256" t="str">
        <f t="shared" si="1"/>
        <v/>
      </c>
      <c r="S42" s="257"/>
      <c r="T42" s="258"/>
      <c r="U42" s="125">
        <f t="shared" si="2"/>
        <v>0</v>
      </c>
      <c r="V42" s="50" t="str">
        <f t="shared" si="3"/>
        <v>ERROR</v>
      </c>
      <c r="W42" s="79">
        <f t="shared" si="4"/>
        <v>0</v>
      </c>
      <c r="X42" s="14" t="b">
        <v>0</v>
      </c>
      <c r="AA42" s="14" t="str">
        <f t="shared" si="5"/>
        <v>FALSE</v>
      </c>
      <c r="AB42" s="14">
        <f t="shared" si="6"/>
        <v>0</v>
      </c>
    </row>
    <row r="43" spans="1:28" ht="15" customHeight="1" x14ac:dyDescent="0.3">
      <c r="A43" s="127">
        <f t="shared" si="0"/>
        <v>0.62499999999999978</v>
      </c>
      <c r="B43" s="30"/>
      <c r="C43" s="30"/>
      <c r="D43" s="27"/>
      <c r="E43" s="30"/>
      <c r="F43" s="27"/>
      <c r="G43" s="31"/>
      <c r="H43" s="27"/>
      <c r="I43" s="30"/>
      <c r="J43" s="30"/>
      <c r="K43" s="30"/>
      <c r="L43" s="30"/>
      <c r="M43" s="30"/>
      <c r="N43" s="30"/>
      <c r="O43" s="30"/>
      <c r="P43" s="30"/>
      <c r="Q43" s="27"/>
      <c r="R43" s="256" t="str">
        <f t="shared" si="1"/>
        <v/>
      </c>
      <c r="S43" s="257"/>
      <c r="T43" s="258"/>
      <c r="U43" s="125">
        <f t="shared" si="2"/>
        <v>0</v>
      </c>
      <c r="V43" s="50" t="str">
        <f t="shared" si="3"/>
        <v>ERROR</v>
      </c>
      <c r="W43" s="79">
        <f t="shared" si="4"/>
        <v>0</v>
      </c>
      <c r="X43" s="14" t="b">
        <v>0</v>
      </c>
      <c r="AA43" s="14" t="str">
        <f t="shared" si="5"/>
        <v>FALSE</v>
      </c>
      <c r="AB43" s="14">
        <f t="shared" si="6"/>
        <v>0</v>
      </c>
    </row>
    <row r="44" spans="1:28" ht="15" customHeight="1" x14ac:dyDescent="0.3">
      <c r="A44" s="127">
        <f t="shared" si="0"/>
        <v>0.63541666666666641</v>
      </c>
      <c r="B44" s="30"/>
      <c r="C44" s="30"/>
      <c r="D44" s="27"/>
      <c r="E44" s="30"/>
      <c r="F44" s="27"/>
      <c r="G44" s="30"/>
      <c r="H44" s="28"/>
      <c r="I44" s="30"/>
      <c r="J44" s="30"/>
      <c r="K44" s="30"/>
      <c r="L44" s="30"/>
      <c r="M44" s="30"/>
      <c r="N44" s="30"/>
      <c r="O44" s="30"/>
      <c r="P44" s="30"/>
      <c r="Q44" s="28"/>
      <c r="R44" s="256" t="str">
        <f t="shared" si="1"/>
        <v/>
      </c>
      <c r="S44" s="257"/>
      <c r="T44" s="258"/>
      <c r="U44" s="125">
        <f t="shared" si="2"/>
        <v>0</v>
      </c>
      <c r="V44" s="50" t="str">
        <f t="shared" si="3"/>
        <v>ERROR</v>
      </c>
      <c r="W44" s="79">
        <f t="shared" si="4"/>
        <v>0</v>
      </c>
      <c r="X44" s="14" t="b">
        <v>0</v>
      </c>
      <c r="AA44" s="14" t="str">
        <f t="shared" si="5"/>
        <v>FALSE</v>
      </c>
      <c r="AB44" s="14">
        <f t="shared" si="6"/>
        <v>0</v>
      </c>
    </row>
    <row r="45" spans="1:28" ht="15" customHeight="1" x14ac:dyDescent="0.3">
      <c r="A45" s="127">
        <f t="shared" si="0"/>
        <v>0.64583333333333304</v>
      </c>
      <c r="B45" s="30"/>
      <c r="C45" s="30"/>
      <c r="D45" s="27"/>
      <c r="E45" s="30"/>
      <c r="F45" s="27"/>
      <c r="G45" s="31"/>
      <c r="H45" s="27"/>
      <c r="I45" s="30"/>
      <c r="J45" s="30"/>
      <c r="K45" s="30"/>
      <c r="L45" s="30"/>
      <c r="M45" s="30"/>
      <c r="N45" s="30"/>
      <c r="O45" s="30"/>
      <c r="P45" s="30"/>
      <c r="Q45" s="27"/>
      <c r="R45" s="256" t="str">
        <f t="shared" si="1"/>
        <v/>
      </c>
      <c r="S45" s="257"/>
      <c r="T45" s="258"/>
      <c r="U45" s="125">
        <f t="shared" si="2"/>
        <v>0</v>
      </c>
      <c r="V45" s="50" t="str">
        <f t="shared" si="3"/>
        <v>ERROR</v>
      </c>
      <c r="W45" s="79">
        <f t="shared" si="4"/>
        <v>0</v>
      </c>
      <c r="X45" s="14" t="b">
        <v>0</v>
      </c>
      <c r="AA45" s="14" t="str">
        <f t="shared" si="5"/>
        <v>FALSE</v>
      </c>
      <c r="AB45" s="14">
        <f t="shared" si="6"/>
        <v>0</v>
      </c>
    </row>
    <row r="46" spans="1:28" ht="15" customHeight="1" x14ac:dyDescent="0.3">
      <c r="A46" s="127">
        <f t="shared" si="0"/>
        <v>0.65624999999999967</v>
      </c>
      <c r="B46" s="30"/>
      <c r="C46" s="30"/>
      <c r="D46" s="27"/>
      <c r="E46" s="30"/>
      <c r="F46" s="27"/>
      <c r="G46" s="30"/>
      <c r="H46" s="28"/>
      <c r="I46" s="30"/>
      <c r="J46" s="30"/>
      <c r="K46" s="30"/>
      <c r="L46" s="30"/>
      <c r="M46" s="30"/>
      <c r="N46" s="30"/>
      <c r="O46" s="30"/>
      <c r="P46" s="30"/>
      <c r="Q46" s="28"/>
      <c r="R46" s="256" t="str">
        <f t="shared" si="1"/>
        <v/>
      </c>
      <c r="S46" s="257"/>
      <c r="T46" s="258"/>
      <c r="U46" s="125">
        <f t="shared" si="2"/>
        <v>0</v>
      </c>
      <c r="V46" s="50" t="str">
        <f t="shared" si="3"/>
        <v>ERROR</v>
      </c>
      <c r="W46" s="79">
        <f t="shared" si="4"/>
        <v>0</v>
      </c>
      <c r="X46" s="14" t="b">
        <v>0</v>
      </c>
      <c r="AA46" s="14" t="str">
        <f t="shared" si="5"/>
        <v>FALSE</v>
      </c>
      <c r="AB46" s="14">
        <f t="shared" si="6"/>
        <v>0</v>
      </c>
    </row>
    <row r="47" spans="1:28" ht="15" customHeight="1" x14ac:dyDescent="0.3">
      <c r="A47" s="127">
        <f t="shared" si="0"/>
        <v>0.6666666666666663</v>
      </c>
      <c r="B47" s="30"/>
      <c r="C47" s="30"/>
      <c r="D47" s="27"/>
      <c r="E47" s="30"/>
      <c r="F47" s="27"/>
      <c r="G47" s="31"/>
      <c r="H47" s="27"/>
      <c r="I47" s="30"/>
      <c r="J47" s="30"/>
      <c r="K47" s="30"/>
      <c r="L47" s="30"/>
      <c r="M47" s="30"/>
      <c r="N47" s="30"/>
      <c r="O47" s="30"/>
      <c r="P47" s="30"/>
      <c r="Q47" s="28"/>
      <c r="R47" s="256" t="str">
        <f t="shared" si="1"/>
        <v/>
      </c>
      <c r="S47" s="257"/>
      <c r="T47" s="258"/>
      <c r="U47" s="125">
        <f t="shared" si="2"/>
        <v>0</v>
      </c>
      <c r="V47" s="50" t="str">
        <f t="shared" si="3"/>
        <v>ERROR</v>
      </c>
      <c r="W47" s="79">
        <f t="shared" si="4"/>
        <v>0</v>
      </c>
      <c r="X47" s="14" t="b">
        <v>0</v>
      </c>
      <c r="AA47" s="14" t="str">
        <f t="shared" si="5"/>
        <v>FALSE</v>
      </c>
      <c r="AB47" s="14">
        <f t="shared" si="6"/>
        <v>0</v>
      </c>
    </row>
    <row r="48" spans="1:28" ht="15" customHeight="1" x14ac:dyDescent="0.3">
      <c r="A48" s="127">
        <f t="shared" si="0"/>
        <v>0.67708333333333293</v>
      </c>
      <c r="B48" s="30"/>
      <c r="C48" s="30"/>
      <c r="D48" s="27"/>
      <c r="E48" s="30"/>
      <c r="F48" s="27"/>
      <c r="G48" s="30"/>
      <c r="H48" s="28"/>
      <c r="I48" s="30"/>
      <c r="J48" s="30"/>
      <c r="K48" s="30"/>
      <c r="L48" s="30"/>
      <c r="M48" s="30"/>
      <c r="N48" s="30"/>
      <c r="O48" s="30"/>
      <c r="P48" s="30"/>
      <c r="Q48" s="27"/>
      <c r="R48" s="256" t="str">
        <f t="shared" si="1"/>
        <v/>
      </c>
      <c r="S48" s="257"/>
      <c r="T48" s="258"/>
      <c r="U48" s="125">
        <f t="shared" si="2"/>
        <v>0</v>
      </c>
      <c r="V48" s="50" t="str">
        <f t="shared" si="3"/>
        <v>ERROR</v>
      </c>
      <c r="W48" s="79">
        <v>0</v>
      </c>
      <c r="X48" s="14" t="b">
        <v>0</v>
      </c>
      <c r="AA48" s="14" t="str">
        <f t="shared" si="5"/>
        <v>FALSE</v>
      </c>
      <c r="AB48" s="14">
        <f t="shared" si="6"/>
        <v>0</v>
      </c>
    </row>
    <row r="49" spans="1:28" ht="15" customHeight="1" x14ac:dyDescent="0.3">
      <c r="A49" s="127">
        <f t="shared" si="0"/>
        <v>0.68749999999999956</v>
      </c>
      <c r="B49" s="30"/>
      <c r="C49" s="30"/>
      <c r="D49" s="27"/>
      <c r="E49" s="30"/>
      <c r="F49" s="27"/>
      <c r="G49" s="31"/>
      <c r="H49" s="27"/>
      <c r="I49" s="30"/>
      <c r="J49" s="30"/>
      <c r="K49" s="30"/>
      <c r="L49" s="30"/>
      <c r="M49" s="30"/>
      <c r="N49" s="30"/>
      <c r="O49" s="30"/>
      <c r="P49" s="30"/>
      <c r="Q49" s="28"/>
      <c r="R49" s="256" t="str">
        <f t="shared" si="1"/>
        <v/>
      </c>
      <c r="S49" s="257"/>
      <c r="T49" s="258"/>
      <c r="U49" s="125">
        <f t="shared" si="2"/>
        <v>0</v>
      </c>
      <c r="V49" s="50" t="str">
        <f t="shared" si="3"/>
        <v>ERROR</v>
      </c>
      <c r="W49" s="79">
        <f t="shared" si="4"/>
        <v>0</v>
      </c>
      <c r="X49" s="14" t="b">
        <v>0</v>
      </c>
      <c r="AA49" s="14" t="str">
        <f t="shared" si="5"/>
        <v>FALSE</v>
      </c>
      <c r="AB49" s="14">
        <f t="shared" si="6"/>
        <v>0</v>
      </c>
    </row>
    <row r="50" spans="1:28" ht="15" customHeight="1" x14ac:dyDescent="0.3">
      <c r="A50" s="127">
        <f t="shared" si="0"/>
        <v>0.69791666666666619</v>
      </c>
      <c r="B50" s="30"/>
      <c r="C50" s="30"/>
      <c r="D50" s="27"/>
      <c r="E50" s="30"/>
      <c r="F50" s="27"/>
      <c r="G50" s="30"/>
      <c r="H50" s="28"/>
      <c r="I50" s="30"/>
      <c r="J50" s="30"/>
      <c r="K50" s="30"/>
      <c r="L50" s="30"/>
      <c r="M50" s="30"/>
      <c r="N50" s="30"/>
      <c r="O50" s="30"/>
      <c r="P50" s="30"/>
      <c r="Q50" s="27"/>
      <c r="R50" s="256" t="str">
        <f t="shared" si="1"/>
        <v/>
      </c>
      <c r="S50" s="257"/>
      <c r="T50" s="258"/>
      <c r="U50" s="125">
        <f t="shared" si="2"/>
        <v>0</v>
      </c>
      <c r="V50" s="50" t="str">
        <f t="shared" si="3"/>
        <v>ERROR</v>
      </c>
      <c r="W50" s="79">
        <f t="shared" si="4"/>
        <v>0</v>
      </c>
      <c r="X50" s="14" t="b">
        <v>0</v>
      </c>
      <c r="AA50" s="14" t="str">
        <f t="shared" si="5"/>
        <v>FALSE</v>
      </c>
      <c r="AB50" s="14">
        <f t="shared" si="6"/>
        <v>0</v>
      </c>
    </row>
    <row r="51" spans="1:28" ht="15" customHeight="1" x14ac:dyDescent="0.3">
      <c r="A51" s="127" t="str">
        <f t="shared" si="0"/>
        <v/>
      </c>
      <c r="B51" s="30"/>
      <c r="C51" s="30"/>
      <c r="D51" s="27"/>
      <c r="E51" s="30"/>
      <c r="F51" s="27"/>
      <c r="G51" s="31"/>
      <c r="H51" s="27"/>
      <c r="I51" s="30"/>
      <c r="J51" s="30"/>
      <c r="K51" s="30"/>
      <c r="L51" s="30"/>
      <c r="M51" s="30"/>
      <c r="N51" s="30"/>
      <c r="O51" s="30"/>
      <c r="P51" s="30"/>
      <c r="Q51" s="28"/>
      <c r="R51" s="256" t="str">
        <f t="shared" si="1"/>
        <v/>
      </c>
      <c r="S51" s="257"/>
      <c r="T51" s="258"/>
      <c r="U51" s="125">
        <f t="shared" si="2"/>
        <v>0</v>
      </c>
      <c r="V51" s="50" t="str">
        <f t="shared" si="3"/>
        <v>ERROR</v>
      </c>
      <c r="W51" s="79">
        <f t="shared" si="4"/>
        <v>0</v>
      </c>
      <c r="X51" s="14" t="b">
        <v>0</v>
      </c>
      <c r="AA51" s="14" t="str">
        <f t="shared" si="5"/>
        <v>FALSE</v>
      </c>
      <c r="AB51" s="14">
        <f t="shared" si="6"/>
        <v>0</v>
      </c>
    </row>
    <row r="52" spans="1:28" ht="15" customHeight="1" x14ac:dyDescent="0.3">
      <c r="A52" s="127" t="str">
        <f t="shared" si="0"/>
        <v/>
      </c>
      <c r="B52" s="30"/>
      <c r="C52" s="30"/>
      <c r="D52" s="27"/>
      <c r="E52" s="30"/>
      <c r="F52" s="27"/>
      <c r="G52" s="30"/>
      <c r="H52" s="30"/>
      <c r="I52" s="30"/>
      <c r="J52" s="30"/>
      <c r="K52" s="30"/>
      <c r="L52" s="30"/>
      <c r="M52" s="30"/>
      <c r="N52" s="30"/>
      <c r="O52" s="30"/>
      <c r="P52" s="30"/>
      <c r="Q52" s="27"/>
      <c r="R52" s="256" t="str">
        <f t="shared" si="1"/>
        <v/>
      </c>
      <c r="S52" s="257"/>
      <c r="T52" s="258"/>
      <c r="U52" s="125">
        <f t="shared" si="2"/>
        <v>0</v>
      </c>
      <c r="V52" s="50" t="str">
        <f t="shared" si="3"/>
        <v>ERROR</v>
      </c>
      <c r="W52" s="79">
        <f t="shared" si="4"/>
        <v>0</v>
      </c>
      <c r="X52" s="14" t="b">
        <v>0</v>
      </c>
      <c r="AA52" s="14" t="str">
        <f t="shared" si="5"/>
        <v>FALSE</v>
      </c>
      <c r="AB52" s="14">
        <f t="shared" si="6"/>
        <v>0</v>
      </c>
    </row>
    <row r="53" spans="1:28" ht="15" customHeight="1" x14ac:dyDescent="0.3">
      <c r="A53" s="127" t="str">
        <f t="shared" si="0"/>
        <v/>
      </c>
      <c r="B53" s="30"/>
      <c r="C53" s="30"/>
      <c r="D53" s="27"/>
      <c r="E53" s="30"/>
      <c r="F53" s="27"/>
      <c r="G53" s="30"/>
      <c r="H53" s="30"/>
      <c r="I53" s="30"/>
      <c r="J53" s="30"/>
      <c r="K53" s="30"/>
      <c r="L53" s="30"/>
      <c r="M53" s="30"/>
      <c r="N53" s="30"/>
      <c r="O53" s="30"/>
      <c r="P53" s="30"/>
      <c r="Q53" s="28"/>
      <c r="R53" s="256" t="str">
        <f t="shared" si="1"/>
        <v/>
      </c>
      <c r="S53" s="257"/>
      <c r="T53" s="258"/>
      <c r="U53" s="125">
        <f t="shared" si="2"/>
        <v>0</v>
      </c>
      <c r="V53" s="50" t="str">
        <f t="shared" si="3"/>
        <v>ERROR</v>
      </c>
      <c r="W53" s="79">
        <f t="shared" si="4"/>
        <v>0</v>
      </c>
      <c r="X53" s="14" t="b">
        <v>0</v>
      </c>
      <c r="AA53" s="14" t="str">
        <f t="shared" si="5"/>
        <v>FALSE</v>
      </c>
      <c r="AB53" s="14">
        <f t="shared" si="6"/>
        <v>0</v>
      </c>
    </row>
    <row r="54" spans="1:28" ht="15" customHeight="1" x14ac:dyDescent="0.3">
      <c r="A54" s="127" t="str">
        <f t="shared" si="0"/>
        <v/>
      </c>
      <c r="B54" s="30"/>
      <c r="C54" s="30"/>
      <c r="D54" s="27"/>
      <c r="E54" s="30"/>
      <c r="F54" s="27"/>
      <c r="G54" s="30"/>
      <c r="H54" s="30"/>
      <c r="I54" s="30"/>
      <c r="J54" s="30"/>
      <c r="K54" s="30"/>
      <c r="L54" s="30"/>
      <c r="M54" s="30"/>
      <c r="N54" s="30"/>
      <c r="O54" s="30"/>
      <c r="P54" s="30"/>
      <c r="Q54" s="27"/>
      <c r="R54" s="256" t="str">
        <f t="shared" si="1"/>
        <v/>
      </c>
      <c r="S54" s="257"/>
      <c r="T54" s="258"/>
      <c r="U54" s="125">
        <f t="shared" si="2"/>
        <v>0</v>
      </c>
      <c r="V54" s="50" t="str">
        <f t="shared" si="3"/>
        <v>ERROR</v>
      </c>
      <c r="W54" s="79">
        <f t="shared" si="4"/>
        <v>0</v>
      </c>
      <c r="X54" s="14" t="b">
        <v>0</v>
      </c>
      <c r="AA54" s="14" t="str">
        <f t="shared" si="5"/>
        <v>FALSE</v>
      </c>
      <c r="AB54" s="14">
        <f t="shared" si="6"/>
        <v>0</v>
      </c>
    </row>
    <row r="55" spans="1:28" ht="15" customHeight="1" x14ac:dyDescent="0.3">
      <c r="A55" s="127" t="str">
        <f t="shared" si="0"/>
        <v/>
      </c>
      <c r="B55" s="30"/>
      <c r="C55" s="30"/>
      <c r="D55" s="27"/>
      <c r="E55" s="30"/>
      <c r="F55" s="27"/>
      <c r="G55" s="30"/>
      <c r="H55" s="30"/>
      <c r="I55" s="30"/>
      <c r="J55" s="30"/>
      <c r="K55" s="30"/>
      <c r="L55" s="30"/>
      <c r="M55" s="30"/>
      <c r="N55" s="30"/>
      <c r="O55" s="30"/>
      <c r="P55" s="30"/>
      <c r="Q55" s="28"/>
      <c r="R55" s="256" t="str">
        <f t="shared" si="1"/>
        <v/>
      </c>
      <c r="S55" s="257"/>
      <c r="T55" s="258"/>
      <c r="U55" s="125">
        <f t="shared" si="2"/>
        <v>0</v>
      </c>
      <c r="V55" s="50" t="str">
        <f t="shared" si="3"/>
        <v>ERROR</v>
      </c>
      <c r="W55" s="79">
        <f t="shared" si="4"/>
        <v>0</v>
      </c>
      <c r="X55" s="14" t="b">
        <v>0</v>
      </c>
      <c r="AA55" s="14" t="str">
        <f t="shared" si="5"/>
        <v>FALSE</v>
      </c>
      <c r="AB55" s="14">
        <f t="shared" si="6"/>
        <v>0</v>
      </c>
    </row>
    <row r="56" spans="1:28" ht="15" customHeight="1" x14ac:dyDescent="0.3">
      <c r="A56" s="127" t="str">
        <f t="shared" si="0"/>
        <v/>
      </c>
      <c r="B56" s="30"/>
      <c r="C56" s="30"/>
      <c r="D56" s="27"/>
      <c r="E56" s="30"/>
      <c r="F56" s="30"/>
      <c r="G56" s="30"/>
      <c r="H56" s="30"/>
      <c r="I56" s="30"/>
      <c r="J56" s="30"/>
      <c r="K56" s="30"/>
      <c r="L56" s="30"/>
      <c r="M56" s="30"/>
      <c r="N56" s="30"/>
      <c r="O56" s="30"/>
      <c r="P56" s="30"/>
      <c r="Q56" s="27"/>
      <c r="R56" s="256" t="str">
        <f t="shared" si="1"/>
        <v/>
      </c>
      <c r="S56" s="257"/>
      <c r="T56" s="258"/>
      <c r="U56" s="125">
        <f t="shared" si="2"/>
        <v>0</v>
      </c>
      <c r="V56" s="50" t="str">
        <f t="shared" si="3"/>
        <v>ERROR</v>
      </c>
      <c r="W56" s="79">
        <f t="shared" si="4"/>
        <v>0</v>
      </c>
      <c r="X56" s="14" t="b">
        <v>0</v>
      </c>
      <c r="AA56" s="14" t="str">
        <f t="shared" si="5"/>
        <v>FALSE</v>
      </c>
      <c r="AB56" s="14">
        <f t="shared" si="6"/>
        <v>0</v>
      </c>
    </row>
    <row r="57" spans="1:28" ht="15" customHeight="1" x14ac:dyDescent="0.3">
      <c r="A57" s="127" t="str">
        <f t="shared" si="0"/>
        <v/>
      </c>
      <c r="B57" s="30"/>
      <c r="C57" s="30"/>
      <c r="D57" s="27"/>
      <c r="E57" s="30"/>
      <c r="F57" s="30"/>
      <c r="G57" s="30"/>
      <c r="H57" s="30"/>
      <c r="I57" s="30"/>
      <c r="J57" s="30"/>
      <c r="K57" s="30"/>
      <c r="L57" s="30"/>
      <c r="M57" s="30"/>
      <c r="N57" s="30"/>
      <c r="O57" s="30"/>
      <c r="P57" s="30"/>
      <c r="Q57" s="28"/>
      <c r="R57" s="256" t="str">
        <f t="shared" si="1"/>
        <v/>
      </c>
      <c r="S57" s="257"/>
      <c r="T57" s="258"/>
      <c r="U57" s="125">
        <f t="shared" si="2"/>
        <v>0</v>
      </c>
      <c r="V57" s="50" t="str">
        <f t="shared" si="3"/>
        <v>ERROR</v>
      </c>
      <c r="W57" s="79">
        <f t="shared" si="4"/>
        <v>0</v>
      </c>
      <c r="X57" s="14" t="b">
        <v>0</v>
      </c>
      <c r="AA57" s="14" t="str">
        <f t="shared" si="5"/>
        <v>FALSE</v>
      </c>
      <c r="AB57" s="14">
        <f t="shared" si="6"/>
        <v>0</v>
      </c>
    </row>
    <row r="58" spans="1:28" ht="15" customHeight="1" x14ac:dyDescent="0.3">
      <c r="A58" s="127" t="str">
        <f t="shared" si="0"/>
        <v/>
      </c>
      <c r="B58" s="30"/>
      <c r="C58" s="30"/>
      <c r="D58" s="27"/>
      <c r="E58" s="30"/>
      <c r="F58" s="30"/>
      <c r="G58" s="30"/>
      <c r="H58" s="30"/>
      <c r="I58" s="30"/>
      <c r="J58" s="30"/>
      <c r="K58" s="30"/>
      <c r="L58" s="30"/>
      <c r="M58" s="30"/>
      <c r="N58" s="30"/>
      <c r="O58" s="30"/>
      <c r="P58" s="30"/>
      <c r="Q58" s="27"/>
      <c r="R58" s="256" t="str">
        <f>IF(A58&gt;$S$11-TIME(0,5,0),IF(A58&lt;$S$12,"LUNCH",""),"")</f>
        <v/>
      </c>
      <c r="S58" s="257"/>
      <c r="T58" s="258"/>
      <c r="U58" s="125">
        <f t="shared" si="2"/>
        <v>0</v>
      </c>
      <c r="V58" s="50" t="str">
        <f t="shared" si="3"/>
        <v>ERROR</v>
      </c>
      <c r="W58" s="79">
        <f t="shared" si="4"/>
        <v>0</v>
      </c>
      <c r="X58" s="14" t="b">
        <v>0</v>
      </c>
      <c r="AA58" s="14" t="str">
        <f t="shared" si="5"/>
        <v>FALSE</v>
      </c>
      <c r="AB58" s="14">
        <f t="shared" si="6"/>
        <v>0</v>
      </c>
    </row>
    <row r="59" spans="1:28" ht="15" customHeight="1" x14ac:dyDescent="0.3">
      <c r="A59" s="127" t="str">
        <f t="shared" si="0"/>
        <v/>
      </c>
      <c r="B59" s="30"/>
      <c r="C59" s="30"/>
      <c r="D59" s="27"/>
      <c r="E59" s="30"/>
      <c r="F59" s="30"/>
      <c r="G59" s="30"/>
      <c r="H59" s="30"/>
      <c r="I59" s="30"/>
      <c r="J59" s="30"/>
      <c r="K59" s="30"/>
      <c r="L59" s="30"/>
      <c r="M59" s="30"/>
      <c r="N59" s="30"/>
      <c r="O59" s="30"/>
      <c r="P59" s="30"/>
      <c r="Q59" s="28"/>
      <c r="R59" s="256" t="str">
        <f t="shared" si="1"/>
        <v/>
      </c>
      <c r="S59" s="257"/>
      <c r="T59" s="258"/>
      <c r="U59" s="125">
        <f t="shared" si="2"/>
        <v>0</v>
      </c>
      <c r="V59" s="50" t="str">
        <f t="shared" si="3"/>
        <v>ERROR</v>
      </c>
      <c r="W59" s="79">
        <f t="shared" si="4"/>
        <v>0</v>
      </c>
      <c r="X59" s="14" t="b">
        <v>0</v>
      </c>
      <c r="AA59" s="14" t="str">
        <f t="shared" si="5"/>
        <v>FALSE</v>
      </c>
      <c r="AB59" s="14">
        <f t="shared" si="6"/>
        <v>0</v>
      </c>
    </row>
    <row r="60" spans="1:28" ht="15" customHeight="1" x14ac:dyDescent="0.3">
      <c r="A60" s="127" t="str">
        <f t="shared" si="0"/>
        <v/>
      </c>
      <c r="B60" s="30"/>
      <c r="C60" s="30"/>
      <c r="D60" s="27"/>
      <c r="E60" s="30"/>
      <c r="F60" s="30"/>
      <c r="G60" s="30"/>
      <c r="H60" s="30"/>
      <c r="I60" s="30"/>
      <c r="J60" s="30"/>
      <c r="K60" s="30"/>
      <c r="L60" s="30"/>
      <c r="M60" s="30"/>
      <c r="N60" s="30"/>
      <c r="O60" s="30"/>
      <c r="P60" s="30"/>
      <c r="Q60" s="27"/>
      <c r="R60" s="256" t="str">
        <f t="shared" si="1"/>
        <v/>
      </c>
      <c r="S60" s="257"/>
      <c r="T60" s="258"/>
      <c r="U60" s="125">
        <f t="shared" si="2"/>
        <v>0</v>
      </c>
      <c r="V60" s="50" t="str">
        <f t="shared" si="3"/>
        <v>ERROR</v>
      </c>
      <c r="W60" s="79">
        <f t="shared" si="4"/>
        <v>0</v>
      </c>
      <c r="X60" s="14" t="b">
        <v>0</v>
      </c>
      <c r="AA60" s="14" t="str">
        <f t="shared" si="5"/>
        <v>FALSE</v>
      </c>
      <c r="AB60" s="14">
        <f t="shared" si="6"/>
        <v>0</v>
      </c>
    </row>
    <row r="61" spans="1:28" ht="15" customHeight="1" x14ac:dyDescent="0.3">
      <c r="A61" s="127" t="str">
        <f t="shared" si="0"/>
        <v/>
      </c>
      <c r="B61" s="30"/>
      <c r="C61" s="30"/>
      <c r="D61" s="27"/>
      <c r="E61" s="30"/>
      <c r="F61" s="30"/>
      <c r="G61" s="30"/>
      <c r="H61" s="30"/>
      <c r="I61" s="30"/>
      <c r="J61" s="30"/>
      <c r="K61" s="30"/>
      <c r="L61" s="30"/>
      <c r="M61" s="30"/>
      <c r="N61" s="30"/>
      <c r="O61" s="30"/>
      <c r="P61" s="30"/>
      <c r="Q61" s="28"/>
      <c r="R61" s="256" t="str">
        <f t="shared" si="1"/>
        <v/>
      </c>
      <c r="S61" s="257"/>
      <c r="T61" s="258"/>
      <c r="U61" s="125">
        <f t="shared" si="2"/>
        <v>0</v>
      </c>
      <c r="V61" s="50" t="str">
        <f t="shared" si="3"/>
        <v>ERROR</v>
      </c>
      <c r="W61" s="79">
        <f t="shared" si="4"/>
        <v>0</v>
      </c>
      <c r="X61" s="14" t="b">
        <v>0</v>
      </c>
      <c r="AA61" s="14" t="str">
        <f t="shared" si="5"/>
        <v>FALSE</v>
      </c>
      <c r="AB61" s="14">
        <f t="shared" si="6"/>
        <v>0</v>
      </c>
    </row>
    <row r="62" spans="1:28" ht="15" customHeight="1" x14ac:dyDescent="0.3">
      <c r="A62" s="127" t="str">
        <f t="shared" si="0"/>
        <v/>
      </c>
      <c r="B62" s="30"/>
      <c r="C62" s="30"/>
      <c r="D62" s="27"/>
      <c r="E62" s="30"/>
      <c r="F62" s="30"/>
      <c r="G62" s="30"/>
      <c r="H62" s="30"/>
      <c r="I62" s="30"/>
      <c r="J62" s="30"/>
      <c r="K62" s="30"/>
      <c r="L62" s="30"/>
      <c r="M62" s="30"/>
      <c r="N62" s="30"/>
      <c r="O62" s="30"/>
      <c r="P62" s="30"/>
      <c r="Q62" s="27"/>
      <c r="R62" s="256" t="str">
        <f t="shared" si="1"/>
        <v/>
      </c>
      <c r="S62" s="257"/>
      <c r="T62" s="258"/>
      <c r="U62" s="125">
        <f t="shared" si="2"/>
        <v>0</v>
      </c>
      <c r="V62" s="50" t="str">
        <f t="shared" si="3"/>
        <v>ERROR</v>
      </c>
      <c r="W62" s="79">
        <f t="shared" si="4"/>
        <v>0</v>
      </c>
      <c r="X62" s="14" t="b">
        <v>0</v>
      </c>
      <c r="AA62" s="14" t="str">
        <f t="shared" si="5"/>
        <v>FALSE</v>
      </c>
      <c r="AB62" s="14">
        <f t="shared" si="6"/>
        <v>0</v>
      </c>
    </row>
    <row r="63" spans="1:28" ht="15" customHeight="1" x14ac:dyDescent="0.3">
      <c r="A63" s="127" t="str">
        <f t="shared" si="0"/>
        <v/>
      </c>
      <c r="B63" s="30"/>
      <c r="C63" s="30"/>
      <c r="D63" s="27"/>
      <c r="E63" s="30"/>
      <c r="F63" s="30"/>
      <c r="G63" s="30"/>
      <c r="H63" s="30"/>
      <c r="I63" s="30"/>
      <c r="J63" s="30"/>
      <c r="K63" s="30"/>
      <c r="L63" s="30"/>
      <c r="M63" s="30"/>
      <c r="N63" s="30"/>
      <c r="O63" s="30"/>
      <c r="P63" s="30"/>
      <c r="Q63" s="27"/>
      <c r="R63" s="256" t="str">
        <f t="shared" si="1"/>
        <v/>
      </c>
      <c r="S63" s="257"/>
      <c r="T63" s="258"/>
      <c r="U63" s="125">
        <f t="shared" si="2"/>
        <v>0</v>
      </c>
      <c r="V63" s="50" t="str">
        <f t="shared" si="3"/>
        <v>ERROR</v>
      </c>
      <c r="W63" s="79">
        <f t="shared" si="4"/>
        <v>0</v>
      </c>
      <c r="X63" s="14" t="b">
        <v>0</v>
      </c>
      <c r="AA63" s="14" t="str">
        <f t="shared" si="5"/>
        <v>FALSE</v>
      </c>
      <c r="AB63" s="14">
        <f t="shared" si="6"/>
        <v>0</v>
      </c>
    </row>
    <row r="64" spans="1:28" ht="36.75" customHeight="1" thickBot="1" x14ac:dyDescent="0.35">
      <c r="A64" s="121" t="s">
        <v>15</v>
      </c>
      <c r="B64" s="122">
        <f t="shared" ref="B64:K64" si="8">SUM(B15:B63)</f>
        <v>0</v>
      </c>
      <c r="C64" s="122">
        <f t="shared" si="8"/>
        <v>0</v>
      </c>
      <c r="D64" s="122">
        <f t="shared" si="8"/>
        <v>0</v>
      </c>
      <c r="E64" s="122">
        <f t="shared" si="8"/>
        <v>0</v>
      </c>
      <c r="F64" s="122">
        <f t="shared" si="8"/>
        <v>0</v>
      </c>
      <c r="G64" s="122">
        <f t="shared" si="8"/>
        <v>0</v>
      </c>
      <c r="H64" s="122">
        <f t="shared" si="8"/>
        <v>0</v>
      </c>
      <c r="I64" s="122">
        <f t="shared" si="8"/>
        <v>0</v>
      </c>
      <c r="J64" s="122">
        <f>IF($Y$16=TRUE,IF($I$11="All-Day Non IV-D Services",((49-(COUNTIFS($A$15:$A$63,"")+COUNTIFS($R$15:$R$63,"LUNCH")))*15),SUM(J15:J63)),SUM(J15:J63))</f>
        <v>0</v>
      </c>
      <c r="K64" s="122">
        <f t="shared" si="8"/>
        <v>0</v>
      </c>
      <c r="L64" s="122">
        <f>IF($Y$16=TRUE,IF($I$11="All-Day PTO",((49-(COUNTIFS($A$15:$A$63,"")+COUNTIFS($R$15:$R$63,"LUNCH")))*15),SUM(L15:L63)),SUM(L15:L63))</f>
        <v>0</v>
      </c>
      <c r="M64" s="122">
        <f>IF($Y$16=TRUE,IF($I$11="All-Day ATO",((49-(COUNTIFS($A$15:$A$63,"")+COUNTIFS($R$15:$R$63,"LUNCH")))*15),SUM(M15:M63)),SUM(M15:M63))</f>
        <v>0</v>
      </c>
      <c r="N64" s="122">
        <f>IF($Y$16=TRUE,IF($I$11="All-Day Sick",((49-(COUNTIFS($A$15:$A$63,"")+COUNTIFS($R$15:$R$63,"LUNCH")))*15),SUM(N15:N63)),SUM(N15:N63))</f>
        <v>0</v>
      </c>
      <c r="O64" s="122">
        <f>IF($Y$16=TRUE,IF($I$11="All-Day VTO",((49-(COUNTIFS($A$15:$A$63,"")+COUNTIFS($R$15:$R$63,"LUNCH")))*15),SUM(O15:O63)),SUM(O15:O63))</f>
        <v>0</v>
      </c>
      <c r="P64" s="122">
        <f t="shared" ref="P64:Q64" si="9">SUM(P15:P63)</f>
        <v>0</v>
      </c>
      <c r="Q64" s="123">
        <f t="shared" si="9"/>
        <v>0</v>
      </c>
      <c r="R64" s="259"/>
      <c r="S64" s="260"/>
      <c r="T64" s="261"/>
      <c r="U64" s="124">
        <f>SUM(B64:S64)</f>
        <v>0</v>
      </c>
      <c r="V64" s="51"/>
      <c r="W64" s="79" t="s">
        <v>97</v>
      </c>
      <c r="X64" s="14">
        <f>COUNTIF(X15:X63,TRUE)</f>
        <v>0</v>
      </c>
      <c r="AB64" s="14">
        <f>SUBTOTAL(9,AB15:AB63)</f>
        <v>0</v>
      </c>
    </row>
    <row r="65" spans="1:34" s="95" customFormat="1" ht="6.75" customHeight="1" x14ac:dyDescent="0.3">
      <c r="A65" s="111"/>
      <c r="B65" s="112">
        <f>SUMIF($X$15:$X$63,"TRUE",B15:B63)</f>
        <v>0</v>
      </c>
      <c r="C65" s="112">
        <f t="shared" ref="C65:P65" si="10">SUMIF($X$15:$X$63,"TRUE",C15:C63)</f>
        <v>0</v>
      </c>
      <c r="D65" s="112">
        <f t="shared" si="10"/>
        <v>0</v>
      </c>
      <c r="E65" s="112">
        <f t="shared" si="10"/>
        <v>0</v>
      </c>
      <c r="F65" s="112">
        <f t="shared" si="10"/>
        <v>0</v>
      </c>
      <c r="G65" s="112">
        <f t="shared" si="10"/>
        <v>0</v>
      </c>
      <c r="H65" s="112">
        <f t="shared" si="10"/>
        <v>0</v>
      </c>
      <c r="I65" s="112">
        <f t="shared" si="10"/>
        <v>0</v>
      </c>
      <c r="J65" s="112">
        <f>IF($Y$16=TRUE,IF($I$11="All-Day Non IV-D Services",X64*15,SUMIF($X$15:$X$63,"TRUE",J15:J63)),SUMIF($X$15:$X$63,"TRUE",J15:J63))</f>
        <v>0</v>
      </c>
      <c r="K65" s="112">
        <f t="shared" si="10"/>
        <v>0</v>
      </c>
      <c r="L65" s="112">
        <f>IF($Y$16=TRUE,IF($I$11="All-Day PTO",X64*15,SUMIF($X$15:$X$63,"TRUE",L15:L63)),SUMIF($X$15:$X$63,"TRUE",L15:L63))</f>
        <v>0</v>
      </c>
      <c r="M65" s="112"/>
      <c r="N65" s="112">
        <f>IF($Y$16=TRUE,IF($I$11="All-Day Sick",X64*15,SUMIF($X$15:$X$63,"TRUE",N15:N63)),SUMIF($X$15:$X$63,"TRUE",N15:N63))</f>
        <v>0</v>
      </c>
      <c r="O65" s="112">
        <f>IF($Y$16=TRUE,IF($I$11="All-Day VTO",X64*15,SUMIF($X$15:$X$63,"TRUE",O15:O63)),SUMIF($X$15:$X$63,"TRUE",O15:O63))</f>
        <v>0</v>
      </c>
      <c r="P65" s="112">
        <f t="shared" si="10"/>
        <v>0</v>
      </c>
      <c r="Q65" s="96"/>
      <c r="R65" s="96"/>
      <c r="S65" s="96" t="s">
        <v>97</v>
      </c>
      <c r="T65" s="96"/>
      <c r="U65" s="113">
        <f>SUBTOTAL(9,B65:T65)</f>
        <v>0</v>
      </c>
      <c r="V65" s="22"/>
      <c r="W65" s="114"/>
      <c r="X65" s="115"/>
      <c r="Y65" s="114"/>
      <c r="Z65" s="96"/>
      <c r="AA65" s="114"/>
      <c r="AB65" s="114"/>
      <c r="AC65" s="96"/>
      <c r="AD65" s="96"/>
      <c r="AE65" s="96"/>
      <c r="AF65" s="96"/>
      <c r="AG65" s="96"/>
    </row>
    <row r="66" spans="1:34" s="95" customFormat="1" ht="7.5" customHeight="1" x14ac:dyDescent="0.3">
      <c r="A66" s="111"/>
      <c r="B66" s="112">
        <f>B64-B65</f>
        <v>0</v>
      </c>
      <c r="C66" s="112">
        <f t="shared" ref="C66:P66" si="11">C64-C65</f>
        <v>0</v>
      </c>
      <c r="D66" s="112">
        <f t="shared" si="11"/>
        <v>0</v>
      </c>
      <c r="E66" s="112">
        <f t="shared" si="11"/>
        <v>0</v>
      </c>
      <c r="F66" s="112">
        <f t="shared" si="11"/>
        <v>0</v>
      </c>
      <c r="G66" s="112">
        <f t="shared" si="11"/>
        <v>0</v>
      </c>
      <c r="H66" s="112">
        <f t="shared" si="11"/>
        <v>0</v>
      </c>
      <c r="I66" s="112">
        <f t="shared" si="11"/>
        <v>0</v>
      </c>
      <c r="J66" s="112">
        <f t="shared" si="11"/>
        <v>0</v>
      </c>
      <c r="K66" s="112">
        <f t="shared" si="11"/>
        <v>0</v>
      </c>
      <c r="L66" s="112">
        <f t="shared" si="11"/>
        <v>0</v>
      </c>
      <c r="M66" s="112"/>
      <c r="N66" s="112">
        <f t="shared" si="11"/>
        <v>0</v>
      </c>
      <c r="O66" s="112">
        <f t="shared" si="11"/>
        <v>0</v>
      </c>
      <c r="P66" s="112">
        <f t="shared" si="11"/>
        <v>0</v>
      </c>
      <c r="Q66" s="96"/>
      <c r="R66" s="96"/>
      <c r="S66" s="96"/>
      <c r="T66" s="96"/>
      <c r="U66" s="113">
        <f>SUBTOTAL(9,B66:T66)</f>
        <v>0</v>
      </c>
      <c r="V66" s="22"/>
      <c r="W66" s="114"/>
      <c r="X66" s="115"/>
      <c r="Y66" s="114"/>
      <c r="Z66" s="96"/>
      <c r="AA66" s="114"/>
      <c r="AB66" s="114"/>
      <c r="AC66" s="96"/>
      <c r="AD66" s="96"/>
      <c r="AE66" s="96"/>
      <c r="AF66" s="96"/>
      <c r="AG66" s="96"/>
    </row>
    <row r="67" spans="1:34" ht="19.399999999999999" customHeight="1" x14ac:dyDescent="0.3">
      <c r="A67" s="262"/>
      <c r="B67" s="263"/>
      <c r="C67" s="263"/>
      <c r="D67" s="263"/>
      <c r="E67" s="263"/>
      <c r="F67" s="263"/>
      <c r="G67" s="263"/>
      <c r="H67" s="263"/>
      <c r="I67" s="263"/>
      <c r="J67" s="263"/>
      <c r="K67" s="263"/>
      <c r="L67" s="263"/>
      <c r="M67" s="263"/>
      <c r="N67" s="263"/>
      <c r="O67" s="263"/>
      <c r="P67" s="263"/>
      <c r="Q67" s="263"/>
      <c r="R67" s="263"/>
      <c r="S67" s="263"/>
      <c r="T67" s="263"/>
      <c r="U67" s="263"/>
      <c r="V67" s="264"/>
      <c r="Z67" s="14"/>
      <c r="AH67" s="13"/>
    </row>
    <row r="68" spans="1:34" ht="25.4" customHeight="1" x14ac:dyDescent="0.3">
      <c r="A68" s="265"/>
      <c r="B68" s="266"/>
      <c r="C68" s="266"/>
      <c r="D68" s="266"/>
      <c r="E68" s="266"/>
      <c r="F68" s="266"/>
      <c r="G68" s="266"/>
      <c r="H68" s="266"/>
      <c r="I68" s="266"/>
      <c r="J68" s="266"/>
      <c r="K68" s="160"/>
      <c r="L68" s="161"/>
      <c r="M68" s="165"/>
      <c r="N68" s="161"/>
      <c r="O68" s="161"/>
      <c r="P68" s="161"/>
      <c r="Q68" s="161"/>
      <c r="R68" s="267"/>
      <c r="S68" s="268"/>
      <c r="T68" s="268"/>
      <c r="U68" s="70"/>
      <c r="V68" s="13"/>
      <c r="W68" s="70"/>
      <c r="X68" s="70"/>
      <c r="Y68" s="70"/>
      <c r="Z68" s="70"/>
      <c r="AH68" s="13"/>
    </row>
    <row r="69" spans="1:34" s="95" customFormat="1" ht="16.5" customHeight="1" x14ac:dyDescent="0.3">
      <c r="A69" s="254"/>
      <c r="B69" s="269"/>
      <c r="C69" s="269"/>
      <c r="D69" s="269"/>
      <c r="E69" s="269"/>
      <c r="F69" s="269"/>
      <c r="G69" s="269"/>
      <c r="H69" s="269"/>
      <c r="I69" s="269"/>
      <c r="J69" s="269"/>
      <c r="K69" s="159"/>
      <c r="L69" s="157"/>
      <c r="M69" s="157"/>
      <c r="N69" s="157" t="s">
        <v>97</v>
      </c>
      <c r="O69" s="157"/>
      <c r="P69" s="157"/>
      <c r="Q69" s="118"/>
      <c r="R69" s="254"/>
      <c r="S69" s="254"/>
      <c r="T69" s="254"/>
      <c r="U69" s="115"/>
      <c r="V69" s="13"/>
      <c r="W69" s="115"/>
      <c r="X69" s="115"/>
      <c r="Y69" s="115"/>
      <c r="Z69" s="115"/>
      <c r="AA69" s="114"/>
      <c r="AB69" s="114"/>
      <c r="AC69" s="96"/>
      <c r="AD69" s="96"/>
      <c r="AE69" s="96"/>
      <c r="AF69" s="96"/>
      <c r="AG69" s="96"/>
    </row>
    <row r="70" spans="1:34" ht="30" customHeight="1" x14ac:dyDescent="0.3">
      <c r="A70" s="270"/>
      <c r="B70" s="271"/>
      <c r="C70" s="271"/>
      <c r="D70" s="271"/>
      <c r="E70" s="271"/>
      <c r="F70" s="271"/>
      <c r="G70" s="271"/>
      <c r="H70" s="271"/>
      <c r="I70" s="271"/>
      <c r="J70" s="271"/>
      <c r="K70" s="271"/>
      <c r="L70" s="271"/>
      <c r="M70" s="271"/>
      <c r="N70" s="271"/>
      <c r="O70" s="271"/>
      <c r="P70" s="271"/>
      <c r="Q70" s="271"/>
      <c r="R70" s="271"/>
      <c r="S70" s="271"/>
      <c r="T70" s="271"/>
      <c r="U70" s="271"/>
      <c r="V70" s="272"/>
      <c r="W70" s="70"/>
      <c r="X70" s="70"/>
      <c r="Y70" s="70"/>
      <c r="Z70" s="70"/>
    </row>
    <row r="71" spans="1:34" ht="25.4" customHeight="1" x14ac:dyDescent="0.3">
      <c r="A71" s="70"/>
      <c r="B71" s="273"/>
      <c r="C71" s="274"/>
      <c r="D71" s="274"/>
      <c r="E71" s="274"/>
      <c r="F71" s="274"/>
      <c r="G71" s="274"/>
      <c r="H71" s="274"/>
      <c r="I71" s="274"/>
      <c r="J71" s="274"/>
      <c r="K71" s="160"/>
      <c r="L71" s="161"/>
      <c r="M71" s="165"/>
      <c r="N71" s="161"/>
      <c r="O71" s="161"/>
      <c r="P71" s="161"/>
      <c r="Q71" s="161"/>
      <c r="R71" s="275"/>
      <c r="S71" s="276"/>
      <c r="T71" s="276"/>
      <c r="U71" s="70"/>
      <c r="V71" s="13"/>
      <c r="W71" s="70"/>
      <c r="X71" s="70"/>
      <c r="Y71" s="70"/>
      <c r="Z71" s="70"/>
    </row>
    <row r="72" spans="1:34" s="95" customFormat="1" ht="17.149999999999999" customHeight="1" x14ac:dyDescent="0.3">
      <c r="A72" s="253"/>
      <c r="B72" s="253"/>
      <c r="C72" s="253"/>
      <c r="D72" s="253"/>
      <c r="E72" s="253"/>
      <c r="F72" s="253"/>
      <c r="G72" s="253"/>
      <c r="H72" s="253"/>
      <c r="I72" s="253"/>
      <c r="J72" s="253"/>
      <c r="K72" s="159"/>
      <c r="L72" s="117"/>
      <c r="M72" s="117"/>
      <c r="N72" s="117" t="s">
        <v>97</v>
      </c>
      <c r="O72" s="117"/>
      <c r="P72" s="117"/>
      <c r="Q72" s="118"/>
      <c r="R72" s="254"/>
      <c r="S72" s="255"/>
      <c r="T72" s="255"/>
      <c r="U72" s="115"/>
      <c r="V72" s="13"/>
      <c r="W72" s="115"/>
      <c r="X72" s="115"/>
      <c r="Y72" s="115"/>
      <c r="Z72" s="115"/>
      <c r="AA72" s="114"/>
      <c r="AB72" s="114"/>
      <c r="AC72" s="96"/>
      <c r="AD72" s="96"/>
      <c r="AE72" s="96"/>
      <c r="AF72" s="96"/>
      <c r="AG72" s="96"/>
    </row>
    <row r="73" spans="1:34" ht="30" customHeight="1" x14ac:dyDescent="0.3">
      <c r="A73" s="65"/>
      <c r="B73" s="162"/>
      <c r="C73" s="162"/>
      <c r="D73" s="162"/>
      <c r="E73" s="162"/>
      <c r="F73" s="162"/>
      <c r="G73" s="162"/>
      <c r="H73" s="162"/>
      <c r="I73" s="162"/>
      <c r="J73" s="162" t="s">
        <v>97</v>
      </c>
      <c r="K73" s="162"/>
      <c r="L73" s="162"/>
      <c r="M73" s="162"/>
      <c r="N73" s="162"/>
      <c r="O73" s="162"/>
      <c r="P73" s="162"/>
      <c r="Q73" s="70"/>
      <c r="R73" s="70"/>
      <c r="S73" s="70"/>
      <c r="T73" s="70"/>
      <c r="U73" s="70"/>
      <c r="V73" s="13"/>
      <c r="W73" s="70"/>
      <c r="X73" s="70"/>
      <c r="Y73" s="70"/>
      <c r="Z73" s="70"/>
    </row>
    <row r="74" spans="1:34" ht="30" customHeight="1" x14ac:dyDescent="0.3">
      <c r="A74" s="65"/>
      <c r="B74" s="162"/>
      <c r="C74" s="162"/>
      <c r="D74" s="162"/>
      <c r="E74" s="162"/>
      <c r="F74" s="162"/>
      <c r="G74" s="162"/>
      <c r="H74" s="162"/>
      <c r="I74" s="162"/>
      <c r="J74" s="162"/>
      <c r="K74" s="162"/>
      <c r="L74" s="162"/>
      <c r="M74" s="162"/>
      <c r="N74" s="162"/>
      <c r="O74" s="162"/>
      <c r="P74" s="162"/>
      <c r="Q74" s="70"/>
      <c r="R74" s="70"/>
      <c r="S74" s="70"/>
      <c r="T74" s="70"/>
      <c r="U74" s="70"/>
      <c r="V74" s="13"/>
      <c r="W74" s="70"/>
      <c r="X74" s="70"/>
      <c r="Y74" s="70"/>
      <c r="Z74" s="70"/>
    </row>
    <row r="75" spans="1:34" ht="30" customHeight="1" x14ac:dyDescent="0.3">
      <c r="A75" s="65"/>
      <c r="B75" s="162"/>
      <c r="C75" s="162"/>
      <c r="D75" s="162"/>
      <c r="E75" s="162"/>
      <c r="F75" s="162"/>
      <c r="G75" s="162"/>
      <c r="H75" s="162"/>
      <c r="I75" s="162"/>
      <c r="J75" s="162"/>
      <c r="K75" s="162"/>
      <c r="L75" s="162"/>
      <c r="M75" s="162"/>
      <c r="N75" s="162"/>
      <c r="O75" s="162"/>
      <c r="P75" s="162"/>
      <c r="Q75" s="70"/>
      <c r="R75" s="70"/>
      <c r="S75" s="70"/>
      <c r="T75" s="70"/>
      <c r="U75" s="70"/>
      <c r="V75" s="13"/>
      <c r="W75" s="70"/>
      <c r="X75" s="70"/>
      <c r="Y75" s="70"/>
      <c r="Z75" s="70"/>
    </row>
    <row r="76" spans="1:34" ht="30" customHeight="1" x14ac:dyDescent="0.3">
      <c r="A76" s="65"/>
      <c r="B76" s="162"/>
      <c r="C76" s="162"/>
      <c r="D76" s="162"/>
      <c r="E76" s="162"/>
      <c r="F76" s="162"/>
      <c r="G76" s="162"/>
      <c r="H76" s="162"/>
      <c r="I76" s="162"/>
      <c r="J76" s="162"/>
      <c r="K76" s="162"/>
      <c r="L76" s="162"/>
      <c r="M76" s="162"/>
      <c r="N76" s="162"/>
      <c r="O76" s="162"/>
      <c r="P76" s="162"/>
      <c r="Q76" s="70"/>
      <c r="R76" s="70"/>
      <c r="S76" s="70"/>
      <c r="T76" s="70"/>
      <c r="U76" s="70"/>
      <c r="V76" s="13"/>
      <c r="W76" s="70"/>
      <c r="X76" s="70"/>
      <c r="Y76" s="70"/>
      <c r="Z76" s="70"/>
    </row>
    <row r="77" spans="1:34" ht="30" customHeight="1" x14ac:dyDescent="0.3">
      <c r="A77" s="65"/>
      <c r="B77" s="162"/>
      <c r="C77" s="162"/>
      <c r="D77" s="162"/>
      <c r="E77" s="162"/>
      <c r="F77" s="162"/>
      <c r="G77" s="162"/>
      <c r="H77" s="162"/>
      <c r="I77" s="162"/>
      <c r="J77" s="162"/>
      <c r="K77" s="162"/>
      <c r="L77" s="162"/>
      <c r="M77" s="162"/>
      <c r="N77" s="162"/>
      <c r="O77" s="162"/>
      <c r="P77" s="162"/>
      <c r="Q77" s="70"/>
      <c r="R77" s="70"/>
      <c r="S77" s="70"/>
      <c r="T77" s="70"/>
      <c r="U77" s="70"/>
      <c r="V77" s="13"/>
      <c r="W77" s="70"/>
      <c r="X77" s="70"/>
      <c r="Y77" s="70"/>
      <c r="Z77" s="70"/>
    </row>
    <row r="78" spans="1:34" ht="30" customHeight="1" x14ac:dyDescent="0.3">
      <c r="A78" s="65"/>
      <c r="B78" s="162"/>
      <c r="C78" s="162"/>
      <c r="D78" s="162"/>
      <c r="E78" s="162"/>
      <c r="F78" s="162"/>
      <c r="G78" s="162"/>
      <c r="H78" s="162"/>
      <c r="I78" s="162"/>
      <c r="J78" s="162"/>
      <c r="K78" s="162"/>
      <c r="L78" s="162"/>
      <c r="M78" s="162"/>
      <c r="N78" s="162"/>
      <c r="O78" s="162"/>
      <c r="P78" s="162"/>
      <c r="Q78" s="70"/>
      <c r="R78" s="70"/>
      <c r="S78" s="70"/>
      <c r="T78" s="70"/>
      <c r="U78" s="70"/>
      <c r="V78" s="13"/>
      <c r="W78" s="70"/>
      <c r="X78" s="70"/>
      <c r="Y78" s="70"/>
      <c r="Z78" s="70"/>
    </row>
    <row r="79" spans="1:34" ht="30" customHeight="1" x14ac:dyDescent="0.3">
      <c r="A79" s="65"/>
      <c r="B79" s="162"/>
      <c r="C79" s="162"/>
      <c r="D79" s="162"/>
      <c r="E79" s="162"/>
      <c r="F79" s="162"/>
      <c r="G79" s="162"/>
      <c r="H79" s="162"/>
      <c r="I79" s="162"/>
      <c r="J79" s="162"/>
      <c r="K79" s="162"/>
      <c r="L79" s="162"/>
      <c r="M79" s="162"/>
      <c r="N79" s="162"/>
      <c r="O79" s="162"/>
      <c r="P79" s="162"/>
      <c r="Q79" s="70"/>
      <c r="R79" s="70"/>
      <c r="S79" s="70"/>
      <c r="T79" s="70"/>
      <c r="U79" s="70"/>
      <c r="V79" s="13"/>
      <c r="W79" s="70"/>
      <c r="X79" s="70"/>
      <c r="Y79" s="70"/>
      <c r="Z79" s="70"/>
    </row>
    <row r="80" spans="1:34" ht="30" customHeight="1" x14ac:dyDescent="0.3">
      <c r="A80" s="65"/>
      <c r="B80" s="162"/>
      <c r="C80" s="162"/>
      <c r="D80" s="162"/>
      <c r="E80" s="162"/>
      <c r="F80" s="162"/>
      <c r="G80" s="162"/>
      <c r="H80" s="162"/>
      <c r="I80" s="162"/>
      <c r="J80" s="162"/>
      <c r="K80" s="162"/>
      <c r="L80" s="162"/>
      <c r="M80" s="162"/>
      <c r="N80" s="162"/>
      <c r="O80" s="162"/>
      <c r="P80" s="162"/>
      <c r="Q80" s="70"/>
      <c r="R80" s="70"/>
      <c r="S80" s="70"/>
      <c r="T80" s="70"/>
      <c r="U80" s="70"/>
      <c r="V80" s="13"/>
      <c r="W80" s="70"/>
      <c r="X80" s="70"/>
      <c r="Y80" s="70"/>
      <c r="Z80" s="70"/>
    </row>
    <row r="81" spans="1:32" ht="30" customHeight="1" x14ac:dyDescent="0.3">
      <c r="A81" s="65"/>
      <c r="B81" s="162"/>
      <c r="C81" s="162"/>
      <c r="D81" s="162"/>
      <c r="E81" s="162"/>
      <c r="F81" s="162"/>
      <c r="G81" s="162"/>
      <c r="H81" s="162"/>
      <c r="I81" s="162"/>
      <c r="J81" s="162"/>
      <c r="K81" s="162"/>
      <c r="L81" s="162"/>
      <c r="M81" s="162"/>
      <c r="N81" s="162"/>
      <c r="O81" s="162"/>
      <c r="P81" s="162"/>
      <c r="Q81" s="70"/>
      <c r="R81" s="70"/>
      <c r="S81" s="70"/>
      <c r="T81" s="70"/>
      <c r="U81" s="70"/>
      <c r="V81" s="13"/>
      <c r="W81" s="70"/>
      <c r="X81" s="70"/>
      <c r="Y81" s="70"/>
      <c r="Z81" s="70"/>
    </row>
    <row r="82" spans="1:32" ht="30" customHeight="1" x14ac:dyDescent="0.3">
      <c r="A82" s="65"/>
      <c r="B82" s="162"/>
      <c r="C82" s="162"/>
      <c r="D82" s="162"/>
      <c r="E82" s="162"/>
      <c r="F82" s="162"/>
      <c r="G82" s="162"/>
      <c r="H82" s="162"/>
      <c r="I82" s="162"/>
      <c r="J82" s="162"/>
      <c r="K82" s="162"/>
      <c r="L82" s="162"/>
      <c r="M82" s="162"/>
      <c r="N82" s="162"/>
      <c r="O82" s="162"/>
      <c r="P82" s="162"/>
      <c r="Q82" s="70"/>
      <c r="R82" s="70"/>
      <c r="S82" s="70"/>
      <c r="T82" s="70"/>
      <c r="U82" s="70"/>
      <c r="V82" s="13"/>
      <c r="W82" s="70"/>
      <c r="X82" s="70"/>
      <c r="Y82" s="70"/>
      <c r="Z82" s="70"/>
    </row>
    <row r="83" spans="1:32" ht="30" customHeight="1" x14ac:dyDescent="0.3">
      <c r="A83" s="65"/>
      <c r="B83" s="162"/>
      <c r="C83" s="162"/>
      <c r="D83" s="162"/>
      <c r="E83" s="162"/>
      <c r="F83" s="162"/>
      <c r="G83" s="162"/>
      <c r="H83" s="162"/>
      <c r="I83" s="162"/>
      <c r="J83" s="162"/>
      <c r="K83" s="162"/>
      <c r="L83" s="162"/>
      <c r="M83" s="162"/>
      <c r="N83" s="162"/>
      <c r="O83" s="162"/>
      <c r="P83" s="162"/>
      <c r="Q83" s="70"/>
      <c r="R83" s="70"/>
      <c r="S83" s="70"/>
      <c r="T83" s="70"/>
      <c r="U83" s="70"/>
      <c r="V83" s="13"/>
      <c r="W83" s="70"/>
      <c r="X83" s="70"/>
      <c r="Y83" s="70"/>
      <c r="Z83" s="70"/>
    </row>
    <row r="84" spans="1:32" ht="30" customHeight="1" x14ac:dyDescent="0.3">
      <c r="A84" s="65"/>
      <c r="B84" s="162"/>
      <c r="C84" s="162"/>
      <c r="D84" s="162"/>
      <c r="E84" s="162"/>
      <c r="F84" s="162"/>
      <c r="G84" s="162"/>
      <c r="H84" s="162"/>
      <c r="I84" s="162"/>
      <c r="J84" s="162"/>
      <c r="K84" s="162"/>
      <c r="L84" s="162"/>
      <c r="M84" s="162"/>
      <c r="N84" s="162"/>
      <c r="O84" s="162"/>
      <c r="P84" s="162"/>
      <c r="Q84" s="70"/>
      <c r="R84" s="70"/>
      <c r="S84" s="70"/>
      <c r="T84" s="70"/>
      <c r="U84" s="70"/>
      <c r="V84" s="13"/>
      <c r="W84" s="70"/>
      <c r="X84" s="70"/>
      <c r="Y84" s="70"/>
      <c r="Z84" s="70"/>
    </row>
    <row r="85" spans="1:32" ht="30" customHeight="1" x14ac:dyDescent="0.3">
      <c r="A85" s="65"/>
      <c r="B85" s="162"/>
      <c r="C85" s="162"/>
      <c r="D85" s="162"/>
      <c r="E85" s="162"/>
      <c r="F85" s="162"/>
      <c r="G85" s="162"/>
      <c r="H85" s="162"/>
      <c r="I85" s="162"/>
      <c r="J85" s="162"/>
      <c r="K85" s="162"/>
      <c r="L85" s="162"/>
      <c r="M85" s="162"/>
      <c r="N85" s="162"/>
      <c r="O85" s="162"/>
      <c r="P85" s="162"/>
      <c r="Q85" s="70"/>
      <c r="R85" s="70"/>
      <c r="S85" s="70"/>
      <c r="T85" s="70"/>
      <c r="U85" s="70"/>
      <c r="V85" s="13"/>
      <c r="W85" s="70"/>
      <c r="X85" s="70"/>
      <c r="Y85" s="70"/>
      <c r="Z85" s="70"/>
    </row>
    <row r="86" spans="1:32" ht="30" customHeight="1" x14ac:dyDescent="0.3">
      <c r="A86" s="65"/>
      <c r="B86" s="162"/>
      <c r="C86" s="162"/>
      <c r="D86" s="162"/>
      <c r="E86" s="162"/>
      <c r="F86" s="162"/>
      <c r="G86" s="162"/>
      <c r="H86" s="162"/>
      <c r="I86" s="162"/>
      <c r="J86" s="162"/>
      <c r="K86" s="162"/>
      <c r="L86" s="162"/>
      <c r="M86" s="162"/>
      <c r="N86" s="162"/>
      <c r="O86" s="162"/>
      <c r="P86" s="162"/>
      <c r="Q86" s="70"/>
      <c r="R86" s="70"/>
      <c r="S86" s="70"/>
      <c r="T86" s="70"/>
      <c r="U86" s="70"/>
      <c r="V86" s="13"/>
      <c r="W86" s="70"/>
      <c r="X86" s="70"/>
      <c r="Y86" s="70"/>
      <c r="Z86" s="70"/>
    </row>
    <row r="87" spans="1:32" ht="30" customHeight="1" x14ac:dyDescent="0.3">
      <c r="A87" s="65"/>
      <c r="B87" s="162"/>
      <c r="C87" s="162"/>
      <c r="D87" s="162"/>
      <c r="E87" s="162"/>
      <c r="F87" s="162"/>
      <c r="G87" s="162"/>
      <c r="H87" s="162"/>
      <c r="I87" s="162"/>
      <c r="J87" s="162"/>
      <c r="K87" s="162"/>
      <c r="L87" s="162"/>
      <c r="M87" s="162"/>
      <c r="N87" s="162"/>
      <c r="O87" s="162"/>
      <c r="P87" s="162"/>
      <c r="Q87" s="70"/>
      <c r="R87" s="70"/>
      <c r="S87" s="70"/>
      <c r="T87" s="70"/>
      <c r="U87" s="70"/>
      <c r="V87" s="13"/>
      <c r="W87" s="70"/>
      <c r="X87" s="70"/>
      <c r="Y87" s="70"/>
      <c r="Z87" s="70"/>
    </row>
    <row r="88" spans="1:32" ht="30" customHeight="1" x14ac:dyDescent="0.3">
      <c r="A88" s="65"/>
      <c r="B88" s="162"/>
      <c r="C88" s="162"/>
      <c r="D88" s="162"/>
      <c r="E88" s="162"/>
      <c r="F88" s="162"/>
      <c r="G88" s="162"/>
      <c r="H88" s="162"/>
      <c r="I88" s="162"/>
      <c r="J88" s="162"/>
      <c r="K88" s="162"/>
      <c r="L88" s="162"/>
      <c r="M88" s="162"/>
      <c r="N88" s="162"/>
      <c r="O88" s="162"/>
      <c r="P88" s="162"/>
      <c r="Q88" s="70"/>
      <c r="R88" s="70"/>
      <c r="S88" s="70"/>
      <c r="T88" s="70"/>
      <c r="U88" s="70"/>
      <c r="V88" s="13"/>
      <c r="W88" s="70"/>
      <c r="X88" s="70"/>
      <c r="Y88" s="70"/>
      <c r="Z88" s="70"/>
    </row>
    <row r="89" spans="1:32" ht="30" customHeight="1" x14ac:dyDescent="0.3">
      <c r="A89" s="65"/>
      <c r="B89" s="162"/>
      <c r="C89" s="162"/>
      <c r="D89" s="162"/>
      <c r="E89" s="162"/>
      <c r="F89" s="162"/>
      <c r="G89" s="162"/>
      <c r="H89" s="162"/>
      <c r="I89" s="162"/>
      <c r="J89" s="162"/>
      <c r="K89" s="162"/>
      <c r="L89" s="162"/>
      <c r="M89" s="162"/>
      <c r="N89" s="162"/>
      <c r="O89" s="162"/>
      <c r="P89" s="162"/>
      <c r="Q89" s="70"/>
      <c r="R89" s="70"/>
      <c r="S89" s="70"/>
      <c r="T89" s="70"/>
      <c r="U89" s="70"/>
      <c r="V89" s="13"/>
      <c r="W89" s="70"/>
      <c r="X89" s="70"/>
      <c r="Y89" s="70"/>
      <c r="Z89" s="70"/>
    </row>
    <row r="90" spans="1:32" ht="30" customHeight="1" x14ac:dyDescent="0.3">
      <c r="A90" s="65"/>
      <c r="B90" s="162"/>
      <c r="C90" s="162"/>
      <c r="D90" s="162"/>
      <c r="E90" s="162"/>
      <c r="F90" s="162"/>
      <c r="G90" s="162"/>
      <c r="H90" s="162"/>
      <c r="I90" s="162"/>
      <c r="J90" s="162"/>
      <c r="K90" s="162"/>
      <c r="L90" s="162"/>
      <c r="M90" s="162"/>
      <c r="N90" s="162"/>
      <c r="O90" s="162"/>
      <c r="P90" s="162"/>
      <c r="Q90" s="70"/>
      <c r="R90" s="70"/>
      <c r="S90" s="70"/>
      <c r="T90" s="70"/>
      <c r="U90" s="70"/>
      <c r="V90" s="13"/>
      <c r="W90" s="70"/>
      <c r="X90" s="70"/>
      <c r="Y90" s="70"/>
      <c r="Z90" s="70"/>
    </row>
    <row r="91" spans="1:32" ht="30" customHeight="1" x14ac:dyDescent="0.3">
      <c r="A91" s="65"/>
      <c r="B91" s="162"/>
      <c r="C91" s="162"/>
      <c r="D91" s="162"/>
      <c r="E91" s="162"/>
      <c r="F91" s="162"/>
      <c r="G91" s="162"/>
      <c r="H91" s="162"/>
      <c r="I91" s="162"/>
      <c r="J91" s="162"/>
      <c r="K91" s="162"/>
      <c r="L91" s="162"/>
      <c r="M91" s="162"/>
      <c r="N91" s="162"/>
      <c r="O91" s="162"/>
      <c r="P91" s="162"/>
      <c r="Q91" s="70"/>
      <c r="R91" s="70"/>
      <c r="S91" s="70"/>
      <c r="T91" s="70"/>
      <c r="U91" s="70"/>
      <c r="V91" s="13"/>
      <c r="Y91" s="229"/>
      <c r="Z91" s="14"/>
      <c r="AC91" s="14"/>
      <c r="AD91" s="14"/>
      <c r="AE91" s="14"/>
      <c r="AF91" s="14"/>
    </row>
    <row r="92" spans="1:32" ht="30" customHeight="1" x14ac:dyDescent="0.3">
      <c r="A92" s="65"/>
      <c r="B92" s="162"/>
      <c r="C92" s="162"/>
      <c r="D92" s="162"/>
      <c r="E92" s="162"/>
      <c r="F92" s="162"/>
      <c r="G92" s="162"/>
      <c r="H92" s="162"/>
      <c r="I92" s="162"/>
      <c r="J92" s="162"/>
      <c r="K92" s="162"/>
      <c r="L92" s="162"/>
      <c r="M92" s="162"/>
      <c r="N92" s="162"/>
      <c r="O92" s="162"/>
      <c r="P92" s="162"/>
      <c r="Q92" s="70"/>
      <c r="R92" s="70"/>
      <c r="S92" s="70"/>
      <c r="T92" s="70"/>
      <c r="U92" s="70"/>
      <c r="V92" s="13"/>
      <c r="Y92" s="229" t="s">
        <v>65</v>
      </c>
      <c r="Z92" s="14"/>
      <c r="AC92" s="14"/>
      <c r="AD92" s="14"/>
      <c r="AE92" s="14"/>
      <c r="AF92" s="14"/>
    </row>
    <row r="93" spans="1:32" ht="30" customHeight="1" x14ac:dyDescent="0.3">
      <c r="A93" s="65"/>
      <c r="B93" s="162"/>
      <c r="C93" s="162"/>
      <c r="D93" s="162"/>
      <c r="E93" s="162"/>
      <c r="F93" s="162"/>
      <c r="G93" s="162"/>
      <c r="H93" s="162"/>
      <c r="I93" s="162"/>
      <c r="J93" s="162"/>
      <c r="K93" s="162"/>
      <c r="L93" s="162"/>
      <c r="M93" s="162"/>
      <c r="N93" s="162"/>
      <c r="O93" s="162"/>
      <c r="P93" s="162"/>
      <c r="Q93" s="70"/>
      <c r="R93" s="70"/>
      <c r="S93" s="70"/>
      <c r="T93" s="70"/>
      <c r="U93" s="70"/>
      <c r="V93" s="13"/>
      <c r="Y93" s="230" t="s">
        <v>69</v>
      </c>
      <c r="Z93" s="14"/>
      <c r="AC93" s="14"/>
      <c r="AD93" s="14"/>
      <c r="AE93" s="14"/>
      <c r="AF93" s="14"/>
    </row>
    <row r="94" spans="1:32" ht="30" customHeight="1" x14ac:dyDescent="0.3">
      <c r="A94" s="65"/>
      <c r="B94" s="162"/>
      <c r="C94" s="162"/>
      <c r="D94" s="162"/>
      <c r="E94" s="162"/>
      <c r="F94" s="162"/>
      <c r="G94" s="162"/>
      <c r="H94" s="162"/>
      <c r="I94" s="162"/>
      <c r="J94" s="162"/>
      <c r="K94" s="162"/>
      <c r="L94" s="162"/>
      <c r="M94" s="162"/>
      <c r="N94" s="162"/>
      <c r="O94" s="162"/>
      <c r="P94" s="162"/>
      <c r="Q94" s="70"/>
      <c r="R94" s="70"/>
      <c r="S94" s="70"/>
      <c r="T94" s="70"/>
      <c r="U94" s="70"/>
      <c r="V94" s="13"/>
      <c r="Y94" s="230" t="s">
        <v>82</v>
      </c>
      <c r="Z94" s="14"/>
      <c r="AC94" s="14"/>
      <c r="AD94" s="14"/>
      <c r="AE94" s="14"/>
      <c r="AF94" s="14"/>
    </row>
    <row r="95" spans="1:32" ht="30" customHeight="1" x14ac:dyDescent="0.3">
      <c r="A95" s="65"/>
      <c r="B95" s="162"/>
      <c r="C95" s="162"/>
      <c r="D95" s="162"/>
      <c r="E95" s="162"/>
      <c r="F95" s="162"/>
      <c r="G95" s="162"/>
      <c r="H95" s="162"/>
      <c r="I95" s="162"/>
      <c r="J95" s="162"/>
      <c r="K95" s="162"/>
      <c r="L95" s="162"/>
      <c r="M95" s="162"/>
      <c r="N95" s="162"/>
      <c r="O95" s="162"/>
      <c r="P95" s="162"/>
      <c r="Q95" s="70"/>
      <c r="R95" s="70"/>
      <c r="S95" s="70"/>
      <c r="T95" s="70"/>
      <c r="U95" s="70"/>
      <c r="V95" s="13"/>
      <c r="Y95" s="44"/>
      <c r="Z95" s="14"/>
      <c r="AC95" s="14"/>
      <c r="AD95" s="14"/>
      <c r="AE95" s="14"/>
      <c r="AF95" s="14"/>
    </row>
    <row r="96" spans="1:32" ht="30" customHeight="1" x14ac:dyDescent="0.3">
      <c r="A96" s="65"/>
      <c r="B96" s="65"/>
      <c r="C96" s="65"/>
      <c r="D96" s="65"/>
      <c r="E96" s="65"/>
      <c r="F96" s="65"/>
      <c r="G96" s="65"/>
      <c r="H96" s="65"/>
      <c r="I96" s="65"/>
      <c r="J96" s="65"/>
      <c r="K96" s="65"/>
      <c r="L96" s="65"/>
      <c r="M96" s="65"/>
      <c r="N96" s="65"/>
      <c r="O96" s="65"/>
      <c r="P96" s="65"/>
      <c r="Q96" s="70"/>
      <c r="R96" s="70"/>
      <c r="S96" s="70"/>
      <c r="T96" s="70"/>
      <c r="U96" s="70"/>
      <c r="V96" s="13"/>
      <c r="Y96" s="44"/>
      <c r="Z96" s="14"/>
      <c r="AC96" s="14"/>
      <c r="AD96" s="14"/>
      <c r="AE96" s="14"/>
      <c r="AF96" s="14"/>
    </row>
    <row r="97" spans="1:32" ht="30" customHeight="1" x14ac:dyDescent="0.3">
      <c r="A97" s="65"/>
      <c r="B97" s="65"/>
      <c r="C97" s="65"/>
      <c r="D97" s="65"/>
      <c r="E97" s="65"/>
      <c r="F97" s="65"/>
      <c r="G97" s="65"/>
      <c r="H97" s="65"/>
      <c r="I97" s="65"/>
      <c r="J97" s="65"/>
      <c r="K97" s="65"/>
      <c r="L97" s="65"/>
      <c r="M97" s="65"/>
      <c r="N97" s="65"/>
      <c r="O97" s="65"/>
      <c r="P97" s="65"/>
      <c r="Q97" s="70"/>
      <c r="R97" s="70"/>
      <c r="S97" s="70"/>
      <c r="T97" s="70"/>
      <c r="U97" s="70"/>
      <c r="V97" s="13"/>
      <c r="Y97" s="44"/>
      <c r="Z97" s="14"/>
      <c r="AC97" s="14"/>
      <c r="AD97" s="14"/>
      <c r="AE97" s="14"/>
      <c r="AF97" s="14"/>
    </row>
    <row r="98" spans="1:32" ht="30" customHeight="1" x14ac:dyDescent="0.3">
      <c r="A98" s="65"/>
      <c r="B98" s="65"/>
      <c r="C98" s="65"/>
      <c r="D98" s="65"/>
      <c r="E98" s="65"/>
      <c r="F98" s="65"/>
      <c r="G98" s="65"/>
      <c r="H98" s="65"/>
      <c r="I98" s="65"/>
      <c r="J98" s="65"/>
      <c r="K98" s="65"/>
      <c r="L98" s="65"/>
      <c r="M98" s="65"/>
      <c r="N98" s="65"/>
      <c r="O98" s="65"/>
      <c r="P98" s="65"/>
      <c r="Q98" s="70"/>
      <c r="R98" s="70"/>
      <c r="S98" s="70"/>
      <c r="T98" s="70"/>
      <c r="U98" s="70"/>
      <c r="V98" s="13"/>
      <c r="Y98" s="44"/>
      <c r="Z98" s="14"/>
      <c r="AC98" s="14"/>
      <c r="AD98" s="14"/>
      <c r="AE98" s="14"/>
      <c r="AF98" s="14"/>
    </row>
    <row r="99" spans="1:32" ht="30" customHeight="1" x14ac:dyDescent="0.3">
      <c r="A99" s="65"/>
      <c r="B99" s="65"/>
      <c r="C99" s="65"/>
      <c r="D99" s="65"/>
      <c r="E99" s="65"/>
      <c r="F99" s="65"/>
      <c r="G99" s="65"/>
      <c r="H99" s="65"/>
      <c r="I99" s="65"/>
      <c r="J99" s="65"/>
      <c r="K99" s="65"/>
      <c r="L99" s="65"/>
      <c r="M99" s="65"/>
      <c r="N99" s="65"/>
      <c r="O99" s="65"/>
      <c r="P99" s="65"/>
      <c r="Q99" s="70"/>
      <c r="R99" s="70"/>
      <c r="S99" s="70"/>
      <c r="T99" s="70"/>
      <c r="U99" s="70"/>
      <c r="V99" s="13"/>
      <c r="Y99" s="44"/>
      <c r="Z99" s="14"/>
      <c r="AC99" s="14"/>
      <c r="AD99" s="14"/>
      <c r="AE99" s="14"/>
      <c r="AF99" s="14"/>
    </row>
    <row r="100" spans="1:32" ht="30" customHeight="1" x14ac:dyDescent="0.3">
      <c r="A100" s="65"/>
      <c r="B100" s="65"/>
      <c r="C100" s="65"/>
      <c r="D100" s="65"/>
      <c r="E100" s="65"/>
      <c r="F100" s="65"/>
      <c r="G100" s="65"/>
      <c r="H100" s="65"/>
      <c r="I100" s="65"/>
      <c r="J100" s="65"/>
      <c r="K100" s="65"/>
      <c r="L100" s="65"/>
      <c r="M100" s="65"/>
      <c r="N100" s="65"/>
      <c r="O100" s="65"/>
      <c r="P100" s="65"/>
      <c r="Q100" s="70"/>
      <c r="R100" s="70"/>
      <c r="S100" s="70"/>
      <c r="T100" s="70"/>
      <c r="U100" s="70"/>
      <c r="V100" s="13"/>
      <c r="Y100" s="44"/>
      <c r="Z100" s="14"/>
      <c r="AC100" s="14"/>
      <c r="AD100" s="14"/>
      <c r="AE100" s="14"/>
      <c r="AF100" s="14"/>
    </row>
    <row r="101" spans="1:32" ht="30" customHeight="1" x14ac:dyDescent="0.3">
      <c r="A101" s="65"/>
      <c r="B101" s="65"/>
      <c r="C101" s="65"/>
      <c r="D101" s="65"/>
      <c r="E101" s="65"/>
      <c r="F101" s="65"/>
      <c r="G101" s="65"/>
      <c r="H101" s="65"/>
      <c r="I101" s="65"/>
      <c r="J101" s="65"/>
      <c r="K101" s="65"/>
      <c r="L101" s="65"/>
      <c r="M101" s="65"/>
      <c r="N101" s="65"/>
      <c r="O101" s="65"/>
      <c r="P101" s="65"/>
      <c r="Q101" s="70"/>
      <c r="R101" s="70"/>
      <c r="S101" s="70"/>
      <c r="T101" s="70"/>
      <c r="U101" s="70"/>
      <c r="V101" s="13"/>
      <c r="Y101" s="44"/>
      <c r="Z101" s="14"/>
      <c r="AC101" s="14"/>
      <c r="AD101" s="14"/>
      <c r="AE101" s="14"/>
      <c r="AF101" s="14"/>
    </row>
    <row r="102" spans="1:32" ht="30" customHeight="1" x14ac:dyDescent="0.3">
      <c r="A102" s="65"/>
      <c r="B102" s="65"/>
      <c r="C102" s="65"/>
      <c r="D102" s="65"/>
      <c r="E102" s="65"/>
      <c r="F102" s="65"/>
      <c r="G102" s="65"/>
      <c r="H102" s="65"/>
      <c r="I102" s="65"/>
      <c r="J102" s="65"/>
      <c r="K102" s="65"/>
      <c r="L102" s="65"/>
      <c r="M102" s="65"/>
      <c r="N102" s="65"/>
      <c r="O102" s="65"/>
      <c r="P102" s="65"/>
      <c r="Q102" s="70"/>
      <c r="R102" s="70"/>
      <c r="S102" s="70"/>
      <c r="T102" s="70"/>
      <c r="U102" s="70"/>
      <c r="V102" s="13"/>
      <c r="Y102" s="44"/>
      <c r="Z102" s="14"/>
      <c r="AC102" s="14"/>
      <c r="AD102" s="14"/>
      <c r="AE102" s="14"/>
      <c r="AF102" s="14"/>
    </row>
    <row r="103" spans="1:32" ht="30" customHeight="1" x14ac:dyDescent="0.3">
      <c r="A103" s="65"/>
      <c r="B103" s="65"/>
      <c r="C103" s="65"/>
      <c r="D103" s="65"/>
      <c r="E103" s="65"/>
      <c r="F103" s="65"/>
      <c r="G103" s="65"/>
      <c r="H103" s="65"/>
      <c r="I103" s="65"/>
      <c r="J103" s="65"/>
      <c r="K103" s="65"/>
      <c r="L103" s="65"/>
      <c r="M103" s="65"/>
      <c r="N103" s="65"/>
      <c r="O103" s="65"/>
      <c r="P103" s="65"/>
      <c r="Q103" s="70"/>
      <c r="R103" s="70"/>
      <c r="S103" s="70"/>
      <c r="T103" s="70"/>
      <c r="U103" s="70"/>
      <c r="V103" s="13"/>
      <c r="Y103" s="44"/>
      <c r="Z103" s="14"/>
      <c r="AC103" s="14"/>
      <c r="AD103" s="14"/>
      <c r="AE103" s="14"/>
      <c r="AF103" s="14"/>
    </row>
    <row r="104" spans="1:32" ht="30" customHeight="1" x14ac:dyDescent="0.3">
      <c r="A104" s="65"/>
      <c r="B104" s="65"/>
      <c r="C104" s="65"/>
      <c r="D104" s="65"/>
      <c r="E104" s="65"/>
      <c r="F104" s="65"/>
      <c r="G104" s="65"/>
      <c r="H104" s="65"/>
      <c r="I104" s="65"/>
      <c r="J104" s="65"/>
      <c r="K104" s="65"/>
      <c r="L104" s="65"/>
      <c r="M104" s="65"/>
      <c r="N104" s="65"/>
      <c r="O104" s="65"/>
      <c r="P104" s="65"/>
      <c r="Q104" s="70"/>
      <c r="R104" s="70"/>
      <c r="S104" s="70"/>
      <c r="T104" s="70"/>
      <c r="U104" s="70"/>
      <c r="V104" s="13"/>
      <c r="Y104" s="44"/>
      <c r="Z104" s="14"/>
      <c r="AC104" s="14"/>
      <c r="AD104" s="14"/>
      <c r="AE104" s="14"/>
      <c r="AF104" s="14"/>
    </row>
    <row r="105" spans="1:32" ht="30" customHeight="1" x14ac:dyDescent="0.3">
      <c r="A105" s="65"/>
      <c r="B105" s="65"/>
      <c r="C105" s="65"/>
      <c r="D105" s="65"/>
      <c r="E105" s="65"/>
      <c r="F105" s="65"/>
      <c r="G105" s="65"/>
      <c r="H105" s="65"/>
      <c r="I105" s="65"/>
      <c r="J105" s="65"/>
      <c r="K105" s="65"/>
      <c r="L105" s="65"/>
      <c r="M105" s="65"/>
      <c r="N105" s="65"/>
      <c r="O105" s="65"/>
      <c r="P105" s="65"/>
      <c r="Q105" s="70"/>
      <c r="R105" s="70"/>
      <c r="S105" s="70"/>
      <c r="T105" s="70"/>
      <c r="U105" s="70"/>
      <c r="V105" s="13"/>
      <c r="Y105" s="44"/>
      <c r="Z105" s="14"/>
      <c r="AC105" s="14"/>
      <c r="AD105" s="14"/>
      <c r="AE105" s="14"/>
      <c r="AF105" s="14"/>
    </row>
    <row r="106" spans="1:32" ht="30" customHeight="1" x14ac:dyDescent="0.3">
      <c r="A106" s="65"/>
      <c r="B106" s="65"/>
      <c r="C106" s="65"/>
      <c r="D106" s="65"/>
      <c r="E106" s="65"/>
      <c r="F106" s="65"/>
      <c r="G106" s="65"/>
      <c r="H106" s="65"/>
      <c r="I106" s="65"/>
      <c r="J106" s="65"/>
      <c r="K106" s="65"/>
      <c r="L106" s="65"/>
      <c r="M106" s="65"/>
      <c r="N106" s="65"/>
      <c r="O106" s="65"/>
      <c r="P106" s="65"/>
      <c r="Q106" s="70"/>
      <c r="R106" s="70"/>
      <c r="S106" s="70"/>
      <c r="T106" s="70"/>
      <c r="U106" s="70"/>
      <c r="V106" s="13"/>
      <c r="Y106" s="44"/>
      <c r="Z106" s="14"/>
      <c r="AC106" s="14"/>
      <c r="AD106" s="14"/>
      <c r="AE106" s="14"/>
      <c r="AF106" s="14"/>
    </row>
    <row r="107" spans="1:32" ht="30" customHeight="1" x14ac:dyDescent="0.3">
      <c r="A107" s="65"/>
      <c r="B107" s="65"/>
      <c r="C107" s="65"/>
      <c r="D107" s="65"/>
      <c r="E107" s="65"/>
      <c r="F107" s="65"/>
      <c r="G107" s="65"/>
      <c r="H107" s="65"/>
      <c r="I107" s="65"/>
      <c r="J107" s="65"/>
      <c r="K107" s="65"/>
      <c r="L107" s="65"/>
      <c r="M107" s="65"/>
      <c r="N107" s="65"/>
      <c r="O107" s="65"/>
      <c r="P107" s="65"/>
      <c r="Q107" s="70"/>
      <c r="R107" s="70"/>
      <c r="S107" s="70"/>
      <c r="T107" s="70"/>
      <c r="U107" s="70"/>
      <c r="V107" s="13"/>
      <c r="Y107" s="44"/>
      <c r="Z107" s="14"/>
      <c r="AC107" s="14"/>
      <c r="AD107" s="14"/>
      <c r="AE107" s="14"/>
      <c r="AF107" s="14"/>
    </row>
    <row r="108" spans="1:32" ht="30" customHeight="1" x14ac:dyDescent="0.3">
      <c r="A108" s="65"/>
      <c r="B108" s="65"/>
      <c r="C108" s="65"/>
      <c r="D108" s="65"/>
      <c r="E108" s="65"/>
      <c r="F108" s="65"/>
      <c r="G108" s="65"/>
      <c r="H108" s="65"/>
      <c r="I108" s="65"/>
      <c r="J108" s="65"/>
      <c r="K108" s="65"/>
      <c r="L108" s="65"/>
      <c r="M108" s="65"/>
      <c r="N108" s="65"/>
      <c r="O108" s="65"/>
      <c r="P108" s="65"/>
      <c r="Q108" s="70"/>
      <c r="R108" s="70"/>
      <c r="S108" s="70"/>
      <c r="T108" s="70"/>
      <c r="U108" s="70"/>
      <c r="V108" s="13"/>
      <c r="Y108" s="44"/>
      <c r="Z108" s="14"/>
      <c r="AC108" s="14"/>
      <c r="AD108" s="14"/>
      <c r="AE108" s="14"/>
      <c r="AF108" s="14"/>
    </row>
    <row r="109" spans="1:32" ht="30" customHeight="1" x14ac:dyDescent="0.3">
      <c r="A109" s="65"/>
      <c r="B109" s="65"/>
      <c r="C109" s="65"/>
      <c r="D109" s="65"/>
      <c r="E109" s="65"/>
      <c r="F109" s="65"/>
      <c r="G109" s="65"/>
      <c r="H109" s="65"/>
      <c r="I109" s="65"/>
      <c r="J109" s="65"/>
      <c r="K109" s="65"/>
      <c r="L109" s="65"/>
      <c r="M109" s="65"/>
      <c r="N109" s="65"/>
      <c r="O109" s="65"/>
      <c r="P109" s="65"/>
      <c r="Q109" s="70"/>
      <c r="R109" s="70"/>
      <c r="S109" s="70"/>
      <c r="T109" s="70"/>
      <c r="U109" s="70"/>
      <c r="V109" s="13"/>
      <c r="Y109" s="44"/>
      <c r="Z109" s="14"/>
      <c r="AC109" s="14"/>
      <c r="AD109" s="14"/>
      <c r="AE109" s="14"/>
      <c r="AF109" s="14"/>
    </row>
    <row r="110" spans="1:32" ht="30" customHeight="1" x14ac:dyDescent="0.3">
      <c r="A110" s="65"/>
      <c r="B110" s="65"/>
      <c r="C110" s="65"/>
      <c r="D110" s="65"/>
      <c r="E110" s="65"/>
      <c r="F110" s="65"/>
      <c r="G110" s="65"/>
      <c r="H110" s="65"/>
      <c r="I110" s="65"/>
      <c r="J110" s="65"/>
      <c r="K110" s="65"/>
      <c r="L110" s="65"/>
      <c r="M110" s="65"/>
      <c r="N110" s="65"/>
      <c r="O110" s="65"/>
      <c r="P110" s="65"/>
      <c r="Q110" s="70"/>
      <c r="R110" s="70"/>
      <c r="S110" s="70"/>
      <c r="T110" s="70"/>
      <c r="U110" s="70"/>
      <c r="V110" s="13"/>
      <c r="Y110" s="44"/>
      <c r="Z110" s="14"/>
      <c r="AC110" s="14"/>
      <c r="AD110" s="14"/>
      <c r="AE110" s="14"/>
      <c r="AF110" s="14"/>
    </row>
    <row r="111" spans="1:32" ht="30" customHeight="1" x14ac:dyDescent="0.3">
      <c r="A111" s="65"/>
      <c r="B111" s="65"/>
      <c r="C111" s="65"/>
      <c r="D111" s="65"/>
      <c r="E111" s="65"/>
      <c r="F111" s="65"/>
      <c r="G111" s="65"/>
      <c r="H111" s="65"/>
      <c r="I111" s="65"/>
      <c r="J111" s="65"/>
      <c r="K111" s="65"/>
      <c r="L111" s="65"/>
      <c r="M111" s="65"/>
      <c r="N111" s="65"/>
      <c r="O111" s="65"/>
      <c r="P111" s="65"/>
      <c r="Q111" s="70"/>
      <c r="R111" s="70"/>
      <c r="S111" s="70"/>
      <c r="T111" s="70"/>
      <c r="U111" s="70"/>
      <c r="V111" s="13"/>
      <c r="Y111" s="44"/>
      <c r="Z111" s="14"/>
      <c r="AC111" s="14"/>
      <c r="AD111" s="14"/>
      <c r="AE111" s="14"/>
      <c r="AF111" s="14"/>
    </row>
    <row r="112" spans="1:32" ht="30" customHeight="1" x14ac:dyDescent="0.3">
      <c r="A112" s="65"/>
      <c r="B112" s="65"/>
      <c r="C112" s="65"/>
      <c r="D112" s="65"/>
      <c r="E112" s="65"/>
      <c r="F112" s="65"/>
      <c r="G112" s="65"/>
      <c r="H112" s="65"/>
      <c r="I112" s="65"/>
      <c r="J112" s="65"/>
      <c r="K112" s="65"/>
      <c r="L112" s="65"/>
      <c r="M112" s="65"/>
      <c r="N112" s="65"/>
      <c r="O112" s="65"/>
      <c r="P112" s="65"/>
      <c r="Q112" s="70"/>
      <c r="R112" s="70"/>
      <c r="S112" s="70"/>
      <c r="T112" s="70"/>
      <c r="U112" s="70"/>
      <c r="V112" s="13"/>
      <c r="Y112" s="44"/>
      <c r="Z112" s="14"/>
      <c r="AC112" s="14"/>
      <c r="AD112" s="14"/>
      <c r="AE112" s="14"/>
      <c r="AF112" s="14"/>
    </row>
    <row r="113" spans="1:32" ht="30" customHeight="1" x14ac:dyDescent="0.3">
      <c r="A113" s="65"/>
      <c r="B113" s="65"/>
      <c r="C113" s="65"/>
      <c r="D113" s="65"/>
      <c r="E113" s="65"/>
      <c r="F113" s="65"/>
      <c r="G113" s="65"/>
      <c r="H113" s="65"/>
      <c r="I113" s="65"/>
      <c r="J113" s="65"/>
      <c r="K113" s="65"/>
      <c r="L113" s="65"/>
      <c r="M113" s="65"/>
      <c r="N113" s="65"/>
      <c r="O113" s="65"/>
      <c r="P113" s="65"/>
      <c r="Q113" s="70"/>
      <c r="R113" s="70"/>
      <c r="S113" s="70"/>
      <c r="T113" s="70"/>
      <c r="U113" s="70"/>
      <c r="V113" s="13"/>
      <c r="Y113" s="44"/>
      <c r="Z113" s="14"/>
      <c r="AC113" s="14"/>
      <c r="AD113" s="14"/>
      <c r="AE113" s="14"/>
      <c r="AF113" s="14"/>
    </row>
    <row r="114" spans="1:32" ht="30" customHeight="1" x14ac:dyDescent="0.3">
      <c r="A114" s="65"/>
      <c r="B114" s="65"/>
      <c r="C114" s="65"/>
      <c r="D114" s="65"/>
      <c r="E114" s="65"/>
      <c r="F114" s="65"/>
      <c r="G114" s="65"/>
      <c r="H114" s="65"/>
      <c r="I114" s="65"/>
      <c r="J114" s="65"/>
      <c r="K114" s="65"/>
      <c r="L114" s="65"/>
      <c r="M114" s="65"/>
      <c r="N114" s="65"/>
      <c r="O114" s="65"/>
      <c r="P114" s="65"/>
      <c r="Q114" s="70"/>
      <c r="R114" s="70"/>
      <c r="S114" s="70"/>
      <c r="T114" s="70"/>
      <c r="U114" s="70"/>
      <c r="V114" s="13"/>
      <c r="Y114" s="45"/>
      <c r="Z114" s="14"/>
      <c r="AC114" s="14"/>
      <c r="AD114" s="14"/>
      <c r="AE114" s="14"/>
      <c r="AF114" s="14"/>
    </row>
    <row r="115" spans="1:32" ht="30" customHeight="1" x14ac:dyDescent="0.3">
      <c r="A115" s="65"/>
      <c r="B115" s="65"/>
      <c r="C115" s="65"/>
      <c r="D115" s="65"/>
      <c r="E115" s="65"/>
      <c r="F115" s="65"/>
      <c r="G115" s="65"/>
      <c r="H115" s="65"/>
      <c r="I115" s="65"/>
      <c r="J115" s="65"/>
      <c r="K115" s="65"/>
      <c r="L115" s="65"/>
      <c r="M115" s="65"/>
      <c r="N115" s="65"/>
      <c r="O115" s="65"/>
      <c r="P115" s="65"/>
      <c r="Q115" s="70"/>
      <c r="R115" s="70"/>
      <c r="S115" s="70"/>
      <c r="T115" s="70"/>
      <c r="U115" s="70"/>
      <c r="V115" s="13"/>
      <c r="Y115" s="44"/>
      <c r="Z115" s="14"/>
      <c r="AC115" s="14"/>
      <c r="AD115" s="14"/>
      <c r="AE115" s="14"/>
      <c r="AF115" s="14"/>
    </row>
    <row r="116" spans="1:32" ht="30" customHeight="1" x14ac:dyDescent="0.3">
      <c r="A116" s="65"/>
      <c r="B116" s="65"/>
      <c r="C116" s="65"/>
      <c r="D116" s="65"/>
      <c r="E116" s="65"/>
      <c r="F116" s="65"/>
      <c r="G116" s="65"/>
      <c r="H116" s="65"/>
      <c r="I116" s="65"/>
      <c r="J116" s="65"/>
      <c r="K116" s="65"/>
      <c r="L116" s="65"/>
      <c r="M116" s="65"/>
      <c r="N116" s="65"/>
      <c r="O116" s="65"/>
      <c r="P116" s="65"/>
      <c r="Q116" s="70"/>
      <c r="R116" s="70"/>
      <c r="S116" s="70"/>
      <c r="T116" s="70"/>
      <c r="U116" s="70"/>
      <c r="V116" s="13"/>
      <c r="Y116" s="44"/>
      <c r="Z116" s="14"/>
      <c r="AC116" s="14"/>
      <c r="AD116" s="14"/>
      <c r="AE116" s="14"/>
      <c r="AF116" s="14"/>
    </row>
    <row r="117" spans="1:32" ht="30" customHeight="1" x14ac:dyDescent="0.3">
      <c r="A117" s="65"/>
      <c r="B117" s="65"/>
      <c r="C117" s="65"/>
      <c r="D117" s="65"/>
      <c r="E117" s="65"/>
      <c r="F117" s="65"/>
      <c r="G117" s="65"/>
      <c r="H117" s="65"/>
      <c r="I117" s="65"/>
      <c r="J117" s="65"/>
      <c r="K117" s="65"/>
      <c r="L117" s="65"/>
      <c r="M117" s="65"/>
      <c r="N117" s="65"/>
      <c r="O117" s="65"/>
      <c r="P117" s="65"/>
      <c r="Q117" s="70"/>
      <c r="R117" s="70"/>
      <c r="S117" s="70"/>
      <c r="T117" s="70"/>
      <c r="U117" s="70"/>
      <c r="V117" s="13"/>
      <c r="Y117" s="45"/>
      <c r="Z117" s="14"/>
      <c r="AC117" s="14"/>
      <c r="AD117" s="14"/>
      <c r="AE117" s="14"/>
      <c r="AF117" s="14"/>
    </row>
    <row r="118" spans="1:32" ht="30" customHeight="1" x14ac:dyDescent="0.3">
      <c r="A118" s="65"/>
      <c r="B118" s="65"/>
      <c r="C118" s="65"/>
      <c r="D118" s="65"/>
      <c r="E118" s="65"/>
      <c r="F118" s="65"/>
      <c r="G118" s="65"/>
      <c r="H118" s="65"/>
      <c r="I118" s="65"/>
      <c r="J118" s="65"/>
      <c r="K118" s="65"/>
      <c r="L118" s="65"/>
      <c r="M118" s="65"/>
      <c r="N118" s="65"/>
      <c r="O118" s="65"/>
      <c r="P118" s="65"/>
      <c r="Q118" s="70"/>
      <c r="R118" s="70"/>
      <c r="S118" s="70"/>
      <c r="T118" s="70"/>
      <c r="U118" s="70"/>
      <c r="V118" s="13"/>
      <c r="Y118" s="45"/>
      <c r="Z118" s="14"/>
      <c r="AC118" s="14"/>
      <c r="AD118" s="14"/>
      <c r="AE118" s="14"/>
      <c r="AF118" s="14"/>
    </row>
    <row r="119" spans="1:32" ht="30" customHeight="1" x14ac:dyDescent="0.3">
      <c r="A119" s="38"/>
      <c r="B119" s="38"/>
      <c r="C119" s="38"/>
      <c r="D119" s="38"/>
      <c r="E119" s="38"/>
      <c r="F119" s="38"/>
      <c r="G119" s="38"/>
      <c r="H119" s="38"/>
      <c r="I119" s="38"/>
      <c r="J119" s="38"/>
      <c r="K119" s="38"/>
      <c r="L119" s="38"/>
      <c r="M119" s="38"/>
      <c r="N119" s="38"/>
      <c r="O119" s="38"/>
      <c r="P119" s="38"/>
      <c r="Q119" s="14"/>
      <c r="R119" s="14"/>
      <c r="S119" s="14"/>
      <c r="T119" s="14"/>
      <c r="U119" s="14"/>
      <c r="V119" s="13"/>
      <c r="Y119" s="44"/>
      <c r="Z119" s="14"/>
      <c r="AC119" s="14"/>
      <c r="AD119" s="14"/>
      <c r="AE119" s="14"/>
      <c r="AF119" s="14"/>
    </row>
    <row r="120" spans="1:32" ht="30" customHeight="1" x14ac:dyDescent="0.3">
      <c r="A120" s="38"/>
      <c r="B120" s="38"/>
      <c r="C120" s="38"/>
      <c r="D120" s="38"/>
      <c r="E120" s="38"/>
      <c r="F120" s="38"/>
      <c r="G120" s="38"/>
      <c r="H120" s="38"/>
      <c r="I120" s="38"/>
      <c r="J120" s="38"/>
      <c r="K120" s="38"/>
      <c r="L120" s="38"/>
      <c r="M120" s="38"/>
      <c r="N120" s="38"/>
      <c r="O120" s="38"/>
      <c r="P120" s="38"/>
      <c r="Q120" s="14"/>
      <c r="R120" s="14"/>
      <c r="S120" s="14"/>
      <c r="T120" s="14"/>
      <c r="U120" s="14"/>
      <c r="V120" s="13"/>
      <c r="Y120" s="45"/>
      <c r="Z120" s="14"/>
      <c r="AC120" s="14"/>
      <c r="AD120" s="14"/>
      <c r="AE120" s="14"/>
      <c r="AF120" s="14"/>
    </row>
    <row r="121" spans="1:32" ht="56.25" customHeight="1" x14ac:dyDescent="0.3">
      <c r="A121" s="38"/>
      <c r="B121" s="38"/>
      <c r="C121" s="38"/>
      <c r="D121" s="38"/>
      <c r="E121" s="38"/>
      <c r="F121" s="38"/>
      <c r="G121" s="38"/>
      <c r="H121" s="38"/>
      <c r="I121" s="38"/>
      <c r="J121" s="38"/>
      <c r="K121" s="38"/>
      <c r="L121" s="163"/>
      <c r="M121" s="163"/>
      <c r="N121" s="38"/>
      <c r="O121" s="38"/>
      <c r="P121" s="38"/>
      <c r="Q121" s="14"/>
      <c r="R121" s="14"/>
      <c r="S121" s="14"/>
      <c r="T121" s="14"/>
      <c r="U121" s="14"/>
      <c r="V121" s="13"/>
      <c r="Y121" s="44"/>
      <c r="Z121" s="14"/>
      <c r="AC121" s="14"/>
      <c r="AD121" s="14"/>
      <c r="AE121" s="14"/>
      <c r="AF121" s="14"/>
    </row>
    <row r="122" spans="1:32" ht="29.25" customHeight="1" x14ac:dyDescent="0.3">
      <c r="A122" s="38"/>
      <c r="B122" s="38"/>
      <c r="C122" s="38"/>
      <c r="D122" s="38"/>
      <c r="E122" s="38"/>
      <c r="F122" s="38"/>
      <c r="G122" s="38"/>
      <c r="H122" s="38"/>
      <c r="I122" s="38"/>
      <c r="J122" s="38"/>
      <c r="K122" s="38"/>
      <c r="L122" s="38" t="s">
        <v>17</v>
      </c>
      <c r="M122" s="38"/>
      <c r="N122" s="38"/>
      <c r="O122" s="38"/>
      <c r="P122" s="38"/>
      <c r="Q122" s="14"/>
      <c r="R122" s="14"/>
      <c r="S122" s="164" t="s">
        <v>100</v>
      </c>
      <c r="T122" s="164"/>
      <c r="U122" s="14"/>
      <c r="V122" s="13"/>
      <c r="Y122" s="45"/>
      <c r="Z122" s="14"/>
      <c r="AC122" s="14"/>
      <c r="AD122" s="14"/>
      <c r="AE122" s="14"/>
      <c r="AF122" s="14"/>
    </row>
    <row r="123" spans="1:32" ht="18" customHeight="1" x14ac:dyDescent="0.3">
      <c r="A123" s="38"/>
      <c r="B123" s="38"/>
      <c r="C123" s="38"/>
      <c r="D123" s="38"/>
      <c r="E123" s="38"/>
      <c r="F123" s="38"/>
      <c r="G123" s="38"/>
      <c r="H123" s="38"/>
      <c r="I123" s="38"/>
      <c r="J123" s="38"/>
      <c r="K123" s="38"/>
      <c r="L123" s="38" t="s">
        <v>103</v>
      </c>
      <c r="M123" s="38"/>
      <c r="N123" s="38"/>
      <c r="O123" s="38"/>
      <c r="P123" s="38"/>
      <c r="Q123" s="14"/>
      <c r="R123" s="14"/>
      <c r="S123" s="164" t="s">
        <v>98</v>
      </c>
      <c r="T123" s="164"/>
      <c r="U123" s="14"/>
      <c r="V123" s="13"/>
      <c r="Y123" s="45"/>
      <c r="Z123" s="14"/>
      <c r="AC123" s="14"/>
      <c r="AD123" s="14"/>
      <c r="AE123" s="14"/>
      <c r="AF123" s="14"/>
    </row>
    <row r="124" spans="1:32" ht="33" customHeight="1" x14ac:dyDescent="0.3">
      <c r="A124" s="38"/>
      <c r="B124" s="38"/>
      <c r="C124" s="38"/>
      <c r="D124" s="38"/>
      <c r="E124" s="38"/>
      <c r="F124" s="38"/>
      <c r="G124" s="38"/>
      <c r="H124" s="38"/>
      <c r="I124" s="38"/>
      <c r="J124" s="38"/>
      <c r="K124" s="38"/>
      <c r="L124" s="38" t="s">
        <v>104</v>
      </c>
      <c r="M124" s="38"/>
      <c r="N124" s="38"/>
      <c r="O124" s="38"/>
      <c r="P124" s="38"/>
      <c r="Q124" s="14"/>
      <c r="R124" s="14"/>
      <c r="S124" s="164" t="s">
        <v>94</v>
      </c>
      <c r="T124" s="164"/>
      <c r="U124" s="14"/>
      <c r="V124" s="13"/>
      <c r="Y124" s="45"/>
      <c r="Z124" s="14"/>
      <c r="AC124" s="14"/>
      <c r="AD124" s="14"/>
      <c r="AE124" s="14"/>
      <c r="AF124" s="14"/>
    </row>
    <row r="125" spans="1:32" ht="34.5" customHeight="1" x14ac:dyDescent="0.3">
      <c r="A125" s="38"/>
      <c r="B125" s="38"/>
      <c r="C125" s="38"/>
      <c r="D125" s="38"/>
      <c r="E125" s="38"/>
      <c r="F125" s="38"/>
      <c r="G125" s="38"/>
      <c r="H125" s="38"/>
      <c r="I125" s="38"/>
      <c r="J125" s="38"/>
      <c r="K125" s="38"/>
      <c r="L125" s="38" t="s">
        <v>105</v>
      </c>
      <c r="M125" s="38"/>
      <c r="N125" s="38"/>
      <c r="O125" s="38"/>
      <c r="P125" s="38"/>
      <c r="Q125" s="14"/>
      <c r="R125" s="14"/>
      <c r="S125" s="164" t="s">
        <v>173</v>
      </c>
      <c r="T125" s="164"/>
      <c r="U125" s="14"/>
      <c r="V125" s="13"/>
      <c r="Y125" s="45"/>
      <c r="Z125" s="14"/>
      <c r="AC125" s="14"/>
      <c r="AD125" s="14"/>
      <c r="AE125" s="14"/>
      <c r="AF125" s="14"/>
    </row>
    <row r="126" spans="1:32" ht="45" customHeight="1" x14ac:dyDescent="0.3">
      <c r="A126" s="38"/>
      <c r="B126" s="38"/>
      <c r="C126" s="38"/>
      <c r="D126" s="38"/>
      <c r="E126" s="38"/>
      <c r="F126" s="38"/>
      <c r="G126" s="38"/>
      <c r="H126" s="38"/>
      <c r="I126" s="38"/>
      <c r="J126" s="38"/>
      <c r="K126" s="38"/>
      <c r="L126" s="38" t="s">
        <v>106</v>
      </c>
      <c r="M126" s="38"/>
      <c r="N126" s="38"/>
      <c r="O126" s="38"/>
      <c r="P126" s="38"/>
      <c r="Q126" s="14"/>
      <c r="R126" s="14"/>
      <c r="S126" s="164" t="s">
        <v>95</v>
      </c>
      <c r="T126" s="164"/>
      <c r="U126" s="14"/>
      <c r="V126" s="13"/>
      <c r="Y126" s="45"/>
      <c r="Z126" s="14"/>
      <c r="AC126" s="14"/>
      <c r="AD126" s="14"/>
      <c r="AE126" s="14"/>
      <c r="AF126" s="14"/>
    </row>
    <row r="127" spans="1:32" ht="30" customHeight="1" x14ac:dyDescent="0.3">
      <c r="A127" s="38"/>
      <c r="B127" s="38"/>
      <c r="C127" s="38"/>
      <c r="D127" s="38"/>
      <c r="E127" s="38"/>
      <c r="F127" s="38"/>
      <c r="G127" s="38"/>
      <c r="H127" s="38"/>
      <c r="I127" s="38"/>
      <c r="J127" s="38"/>
      <c r="K127" s="38"/>
      <c r="L127" s="38" t="s">
        <v>171</v>
      </c>
      <c r="M127" s="38"/>
      <c r="N127" s="38"/>
      <c r="O127" s="38"/>
      <c r="P127" s="38"/>
      <c r="Q127" s="14"/>
      <c r="R127" s="14"/>
      <c r="S127" s="164" t="s">
        <v>96</v>
      </c>
      <c r="T127" s="14"/>
      <c r="U127" s="14"/>
      <c r="V127" s="13"/>
      <c r="Y127" s="45"/>
      <c r="Z127" s="14"/>
      <c r="AC127" s="14"/>
      <c r="AD127" s="14"/>
      <c r="AE127" s="14"/>
      <c r="AF127" s="14"/>
    </row>
    <row r="128" spans="1:32" ht="30" customHeight="1" x14ac:dyDescent="0.3">
      <c r="A128" s="38"/>
      <c r="B128" s="38"/>
      <c r="C128" s="38"/>
      <c r="D128" s="38"/>
      <c r="E128" s="38"/>
      <c r="F128" s="38"/>
      <c r="G128" s="38"/>
      <c r="H128" s="38"/>
      <c r="I128" s="38"/>
      <c r="J128" s="38"/>
      <c r="K128" s="38"/>
      <c r="L128" s="38" t="s">
        <v>115</v>
      </c>
      <c r="M128" s="38"/>
      <c r="N128" s="38"/>
      <c r="O128" s="38"/>
      <c r="P128" s="38"/>
      <c r="Q128" s="14"/>
      <c r="R128" s="14"/>
      <c r="S128" s="14" t="s">
        <v>180</v>
      </c>
      <c r="T128" s="14"/>
      <c r="U128" s="14"/>
      <c r="V128" s="13"/>
      <c r="Y128" s="44"/>
      <c r="Z128" s="14"/>
      <c r="AC128" s="14"/>
      <c r="AD128" s="14"/>
      <c r="AE128" s="14"/>
      <c r="AF128" s="14"/>
    </row>
    <row r="129" spans="1:32" ht="30" customHeight="1" x14ac:dyDescent="0.3">
      <c r="A129" s="38"/>
      <c r="B129" s="38"/>
      <c r="C129" s="38"/>
      <c r="D129" s="38"/>
      <c r="E129" s="38"/>
      <c r="F129" s="38"/>
      <c r="G129" s="38"/>
      <c r="H129" s="38"/>
      <c r="I129" s="38"/>
      <c r="J129" s="38"/>
      <c r="K129" s="38"/>
      <c r="L129" s="38"/>
      <c r="M129" s="38"/>
      <c r="N129" s="38"/>
      <c r="O129" s="38"/>
      <c r="P129" s="38"/>
      <c r="Q129" s="14"/>
      <c r="R129" s="14"/>
      <c r="S129" s="14"/>
      <c r="T129" s="14"/>
      <c r="U129" s="14"/>
      <c r="V129" s="13"/>
      <c r="Y129" s="45"/>
      <c r="Z129" s="14"/>
      <c r="AC129" s="14"/>
      <c r="AD129" s="14"/>
      <c r="AE129" s="14"/>
      <c r="AF129" s="14"/>
    </row>
    <row r="130" spans="1:32" ht="30" customHeight="1" x14ac:dyDescent="0.3">
      <c r="A130" s="38"/>
      <c r="B130" s="38"/>
      <c r="C130" s="38"/>
      <c r="D130" s="38"/>
      <c r="E130" s="38"/>
      <c r="F130" s="38"/>
      <c r="G130" s="38"/>
      <c r="H130" s="38"/>
      <c r="I130" s="38"/>
      <c r="J130" s="38"/>
      <c r="K130" s="38"/>
      <c r="L130" s="38"/>
      <c r="M130" s="38"/>
      <c r="N130" s="38"/>
      <c r="O130" s="38"/>
      <c r="P130" s="38"/>
      <c r="Q130" s="14"/>
      <c r="R130" s="14"/>
      <c r="S130" s="14"/>
      <c r="T130" s="14"/>
      <c r="U130" s="14"/>
      <c r="V130" s="13"/>
      <c r="Y130" s="44"/>
      <c r="Z130" s="14"/>
      <c r="AC130" s="14"/>
      <c r="AD130" s="14"/>
      <c r="AE130" s="14"/>
      <c r="AF130" s="14"/>
    </row>
    <row r="131" spans="1:32" ht="30" customHeight="1" x14ac:dyDescent="0.3">
      <c r="A131" s="38"/>
      <c r="B131" s="38"/>
      <c r="C131" s="38"/>
      <c r="D131" s="38"/>
      <c r="E131" s="38"/>
      <c r="F131" s="38"/>
      <c r="G131" s="38"/>
      <c r="H131" s="38"/>
      <c r="I131" s="38"/>
      <c r="J131" s="38"/>
      <c r="K131" s="38"/>
      <c r="L131" s="38"/>
      <c r="M131" s="38"/>
      <c r="N131" s="38"/>
      <c r="O131" s="38"/>
      <c r="P131" s="38"/>
      <c r="Q131" s="14"/>
      <c r="R131" s="14"/>
      <c r="S131" s="14"/>
      <c r="T131" s="14"/>
      <c r="U131" s="14"/>
      <c r="V131" s="13"/>
      <c r="Y131" s="45"/>
      <c r="Z131" s="14"/>
      <c r="AC131" s="14"/>
      <c r="AD131" s="14"/>
      <c r="AE131" s="14"/>
      <c r="AF131" s="14"/>
    </row>
    <row r="132" spans="1:32" ht="30" customHeight="1" x14ac:dyDescent="0.3">
      <c r="A132" s="38"/>
      <c r="B132" s="38"/>
      <c r="C132" s="38"/>
      <c r="D132" s="38"/>
      <c r="E132" s="38"/>
      <c r="F132" s="38"/>
      <c r="G132" s="38"/>
      <c r="H132" s="38"/>
      <c r="I132" s="38"/>
      <c r="J132" s="38"/>
      <c r="K132" s="38"/>
      <c r="L132" s="38"/>
      <c r="M132" s="38"/>
      <c r="N132" s="38"/>
      <c r="O132" s="38"/>
      <c r="P132" s="38"/>
      <c r="Q132" s="14"/>
      <c r="R132" s="14"/>
      <c r="S132" s="14"/>
      <c r="T132" s="14"/>
      <c r="U132" s="14"/>
      <c r="V132" s="13"/>
      <c r="Y132" s="44"/>
      <c r="Z132" s="14"/>
      <c r="AC132" s="14"/>
      <c r="AD132" s="14"/>
      <c r="AE132" s="14"/>
      <c r="AF132" s="14"/>
    </row>
    <row r="133" spans="1:32" ht="30" customHeight="1" x14ac:dyDescent="0.3">
      <c r="Q133" s="13"/>
      <c r="R133" s="13"/>
      <c r="S133" s="14"/>
      <c r="T133" s="13"/>
      <c r="U133" s="13"/>
      <c r="V133" s="13"/>
      <c r="Y133" s="45"/>
      <c r="Z133" s="14"/>
      <c r="AC133" s="14"/>
      <c r="AD133" s="14"/>
      <c r="AE133" s="14"/>
      <c r="AF133" s="14"/>
    </row>
    <row r="134" spans="1:32" ht="30" customHeight="1" x14ac:dyDescent="0.3">
      <c r="Q134" s="13"/>
      <c r="R134" s="13"/>
      <c r="S134" s="14"/>
      <c r="T134" s="13"/>
      <c r="U134" s="13"/>
      <c r="V134" s="13"/>
      <c r="Y134" s="45"/>
      <c r="Z134" s="14"/>
      <c r="AC134" s="14"/>
      <c r="AD134" s="14"/>
      <c r="AE134" s="14"/>
      <c r="AF134" s="14"/>
    </row>
    <row r="135" spans="1:32" ht="30" customHeight="1" x14ac:dyDescent="0.3">
      <c r="Q135" s="13"/>
      <c r="R135" s="13"/>
      <c r="S135" s="14"/>
      <c r="T135" s="13"/>
      <c r="U135" s="13"/>
      <c r="V135" s="13"/>
      <c r="Y135" s="44"/>
      <c r="Z135" s="14"/>
      <c r="AC135" s="14"/>
      <c r="AD135" s="14"/>
      <c r="AE135" s="14"/>
      <c r="AF135" s="14"/>
    </row>
    <row r="136" spans="1:32" ht="30" customHeight="1" x14ac:dyDescent="0.3">
      <c r="Q136" s="13"/>
      <c r="R136" s="13"/>
      <c r="S136" s="14"/>
      <c r="T136" s="13"/>
      <c r="U136" s="13"/>
      <c r="V136" s="13"/>
      <c r="Y136" s="44"/>
      <c r="Z136" s="14"/>
      <c r="AC136" s="14"/>
      <c r="AD136" s="14"/>
      <c r="AE136" s="14"/>
      <c r="AF136" s="14"/>
    </row>
    <row r="137" spans="1:32" ht="30" customHeight="1" x14ac:dyDescent="0.3">
      <c r="Q137" s="13"/>
      <c r="R137" s="13"/>
      <c r="S137" s="14"/>
      <c r="T137" s="13"/>
      <c r="U137" s="13"/>
      <c r="V137" s="13"/>
      <c r="Y137" s="45"/>
      <c r="Z137" s="14"/>
      <c r="AC137" s="14"/>
      <c r="AD137" s="14"/>
      <c r="AE137" s="14"/>
      <c r="AF137" s="14"/>
    </row>
    <row r="138" spans="1:32" ht="30" customHeight="1" x14ac:dyDescent="0.3">
      <c r="Q138" s="13"/>
      <c r="R138" s="13"/>
      <c r="S138" s="14"/>
      <c r="T138" s="13"/>
      <c r="U138" s="13"/>
      <c r="V138" s="13"/>
      <c r="Y138" s="45"/>
      <c r="Z138" s="14"/>
      <c r="AC138" s="14"/>
      <c r="AD138" s="14"/>
      <c r="AE138" s="14"/>
      <c r="AF138" s="14"/>
    </row>
    <row r="139" spans="1:32" ht="30" customHeight="1" x14ac:dyDescent="0.3">
      <c r="Q139" s="13"/>
      <c r="R139" s="13"/>
      <c r="S139" s="14"/>
      <c r="T139" s="13"/>
      <c r="U139" s="13"/>
      <c r="V139" s="13"/>
      <c r="Y139" s="45"/>
      <c r="Z139" s="14"/>
      <c r="AC139" s="14"/>
      <c r="AD139" s="14"/>
      <c r="AE139" s="14"/>
      <c r="AF139" s="14"/>
    </row>
    <row r="140" spans="1:32" ht="30" customHeight="1" x14ac:dyDescent="0.3">
      <c r="Q140" s="13"/>
      <c r="R140" s="13"/>
      <c r="S140" s="14"/>
      <c r="T140" s="13"/>
      <c r="U140" s="13"/>
      <c r="V140" s="13"/>
      <c r="Y140" s="44"/>
      <c r="Z140" s="14"/>
      <c r="AC140" s="14"/>
      <c r="AD140" s="14"/>
      <c r="AE140" s="14"/>
      <c r="AF140" s="14"/>
    </row>
    <row r="141" spans="1:32" ht="30" customHeight="1" x14ac:dyDescent="0.3">
      <c r="Q141" s="13"/>
      <c r="R141" s="13"/>
      <c r="S141" s="14"/>
      <c r="T141" s="13"/>
      <c r="U141" s="13"/>
      <c r="V141" s="13"/>
      <c r="Y141" s="44"/>
      <c r="Z141" s="14"/>
      <c r="AC141" s="14"/>
      <c r="AD141" s="14"/>
      <c r="AE141" s="14"/>
      <c r="AF141" s="14"/>
    </row>
    <row r="142" spans="1:32" ht="30" customHeight="1" x14ac:dyDescent="0.3">
      <c r="Q142" s="13"/>
      <c r="R142" s="13"/>
      <c r="S142" s="14"/>
      <c r="T142" s="13"/>
      <c r="U142" s="13"/>
      <c r="V142" s="13"/>
      <c r="Y142" s="45"/>
      <c r="Z142" s="14"/>
      <c r="AC142" s="14"/>
      <c r="AD142" s="14"/>
      <c r="AE142" s="14"/>
      <c r="AF142" s="14"/>
    </row>
    <row r="143" spans="1:32" ht="30" customHeight="1" x14ac:dyDescent="0.3">
      <c r="Q143" s="13"/>
      <c r="R143" s="13"/>
      <c r="S143" s="14"/>
      <c r="T143" s="13"/>
      <c r="U143" s="13"/>
      <c r="V143" s="13"/>
      <c r="Y143" s="44"/>
      <c r="Z143" s="14"/>
      <c r="AC143" s="14"/>
      <c r="AD143" s="14"/>
      <c r="AE143" s="14"/>
      <c r="AF143" s="14"/>
    </row>
    <row r="144" spans="1:32" ht="30" customHeight="1" x14ac:dyDescent="0.3">
      <c r="Q144" s="13"/>
      <c r="R144" s="13"/>
      <c r="S144" s="14"/>
      <c r="T144" s="13"/>
      <c r="U144" s="13"/>
      <c r="V144" s="13"/>
      <c r="Y144" s="45"/>
      <c r="Z144" s="14"/>
      <c r="AC144" s="14"/>
      <c r="AD144" s="14"/>
      <c r="AE144" s="14"/>
      <c r="AF144" s="14"/>
    </row>
    <row r="145" spans="17:32" ht="30" customHeight="1" x14ac:dyDescent="0.3">
      <c r="Q145" s="13"/>
      <c r="R145" s="13"/>
      <c r="S145" s="14"/>
      <c r="T145" s="13"/>
      <c r="U145" s="13"/>
      <c r="V145" s="13"/>
      <c r="Y145" s="45"/>
      <c r="Z145" s="14"/>
      <c r="AC145" s="14"/>
      <c r="AD145" s="14"/>
      <c r="AE145" s="14"/>
      <c r="AF145" s="14"/>
    </row>
    <row r="146" spans="17:32" ht="30" customHeight="1" x14ac:dyDescent="0.3">
      <c r="Q146" s="13"/>
      <c r="R146" s="13"/>
      <c r="S146" s="14"/>
      <c r="T146" s="13"/>
      <c r="U146" s="13"/>
      <c r="V146" s="13"/>
      <c r="Y146" s="45"/>
      <c r="Z146" s="14"/>
      <c r="AC146" s="14"/>
      <c r="AD146" s="14"/>
      <c r="AE146" s="14"/>
      <c r="AF146" s="14"/>
    </row>
    <row r="147" spans="17:32" ht="30" customHeight="1" x14ac:dyDescent="0.3">
      <c r="Q147" s="13"/>
      <c r="R147" s="13"/>
      <c r="S147" s="14"/>
      <c r="T147" s="13"/>
      <c r="U147" s="13"/>
      <c r="V147" s="13"/>
      <c r="Y147" s="45"/>
      <c r="Z147" s="14"/>
      <c r="AC147" s="14"/>
      <c r="AD147" s="14"/>
      <c r="AE147" s="14"/>
      <c r="AF147" s="14"/>
    </row>
    <row r="148" spans="17:32" ht="30" customHeight="1" x14ac:dyDescent="0.3">
      <c r="Q148" s="13"/>
      <c r="R148" s="13"/>
      <c r="S148" s="14"/>
      <c r="T148" s="13"/>
      <c r="U148" s="13"/>
      <c r="V148" s="13"/>
      <c r="Y148" s="45"/>
      <c r="Z148" s="14"/>
      <c r="AC148" s="14"/>
      <c r="AD148" s="14"/>
      <c r="AE148" s="14"/>
      <c r="AF148" s="14"/>
    </row>
    <row r="149" spans="17:32" ht="30" customHeight="1" x14ac:dyDescent="0.3">
      <c r="Q149" s="13"/>
      <c r="R149" s="13"/>
      <c r="S149" s="14"/>
      <c r="T149" s="13"/>
      <c r="U149" s="13"/>
      <c r="V149" s="13"/>
      <c r="Z149" s="14"/>
      <c r="AC149" s="14"/>
      <c r="AD149" s="14"/>
      <c r="AE149" s="14"/>
      <c r="AF149" s="14"/>
    </row>
    <row r="150" spans="17:32" ht="30" customHeight="1" x14ac:dyDescent="0.3">
      <c r="Q150" s="13"/>
      <c r="R150" s="13"/>
      <c r="S150" s="14"/>
      <c r="T150" s="13"/>
      <c r="U150" s="13"/>
      <c r="V150" s="13"/>
      <c r="Z150" s="14"/>
      <c r="AC150" s="14"/>
      <c r="AD150" s="14"/>
      <c r="AE150" s="14"/>
      <c r="AF150" s="14"/>
    </row>
    <row r="151" spans="17:32" ht="30" customHeight="1" x14ac:dyDescent="0.3">
      <c r="Q151" s="13"/>
      <c r="R151" s="13"/>
      <c r="S151" s="14"/>
      <c r="T151" s="13"/>
      <c r="U151" s="13"/>
      <c r="V151" s="13"/>
      <c r="Z151" s="14"/>
      <c r="AC151" s="14"/>
      <c r="AD151" s="14"/>
      <c r="AE151" s="14"/>
      <c r="AF151" s="14"/>
    </row>
    <row r="152" spans="17:32" ht="30" customHeight="1" x14ac:dyDescent="0.3">
      <c r="Q152" s="13"/>
      <c r="R152" s="13"/>
      <c r="S152" s="14"/>
      <c r="T152" s="13"/>
      <c r="U152" s="13"/>
      <c r="V152" s="13"/>
      <c r="Z152" s="14"/>
      <c r="AC152" s="14"/>
      <c r="AD152" s="14"/>
      <c r="AE152" s="14"/>
      <c r="AF152" s="14"/>
    </row>
    <row r="153" spans="17:32" ht="30" customHeight="1" x14ac:dyDescent="0.3">
      <c r="Q153" s="13"/>
      <c r="R153" s="13"/>
      <c r="S153" s="14"/>
      <c r="T153" s="13"/>
      <c r="U153" s="13"/>
      <c r="V153" s="13"/>
      <c r="Z153" s="14"/>
      <c r="AC153" s="14"/>
      <c r="AD153" s="14"/>
      <c r="AE153" s="14"/>
      <c r="AF153" s="14"/>
    </row>
    <row r="154" spans="17:32" ht="30" customHeight="1" x14ac:dyDescent="0.3">
      <c r="Q154" s="13"/>
      <c r="R154" s="13"/>
      <c r="S154" s="14"/>
      <c r="T154" s="13"/>
      <c r="U154" s="13"/>
      <c r="V154" s="13"/>
      <c r="Z154" s="14"/>
      <c r="AC154" s="14"/>
      <c r="AD154" s="14"/>
      <c r="AE154" s="14"/>
      <c r="AF154" s="14"/>
    </row>
    <row r="155" spans="17:32" ht="30" customHeight="1" x14ac:dyDescent="0.3">
      <c r="Q155" s="13"/>
      <c r="R155" s="13"/>
      <c r="S155" s="14"/>
      <c r="T155" s="13"/>
      <c r="U155" s="13"/>
      <c r="V155" s="13"/>
      <c r="Z155" s="14"/>
      <c r="AC155" s="14"/>
      <c r="AD155" s="14"/>
      <c r="AE155" s="14"/>
      <c r="AF155" s="14"/>
    </row>
    <row r="156" spans="17:32" ht="30" customHeight="1" x14ac:dyDescent="0.3">
      <c r="Q156" s="13"/>
      <c r="R156" s="13"/>
      <c r="S156" s="14"/>
      <c r="T156" s="13"/>
      <c r="U156" s="13"/>
      <c r="V156" s="13"/>
      <c r="Z156" s="14"/>
      <c r="AC156" s="14"/>
      <c r="AD156" s="14"/>
      <c r="AE156" s="14"/>
      <c r="AF156" s="14"/>
    </row>
    <row r="157" spans="17:32" ht="30" customHeight="1" x14ac:dyDescent="0.3">
      <c r="Q157" s="13"/>
      <c r="R157" s="13"/>
      <c r="S157" s="14"/>
      <c r="T157" s="13"/>
      <c r="U157" s="13"/>
      <c r="V157" s="13"/>
      <c r="Z157" s="14"/>
      <c r="AC157" s="14"/>
      <c r="AD157" s="14"/>
      <c r="AE157" s="14"/>
      <c r="AF157" s="14"/>
    </row>
    <row r="158" spans="17:32" ht="30" customHeight="1" x14ac:dyDescent="0.3">
      <c r="Q158" s="13"/>
      <c r="R158" s="13"/>
      <c r="S158" s="14"/>
      <c r="T158" s="13"/>
      <c r="U158" s="13"/>
      <c r="V158" s="13"/>
      <c r="Z158" s="14"/>
      <c r="AC158" s="14"/>
      <c r="AD158" s="14"/>
      <c r="AE158" s="14"/>
      <c r="AF158" s="14"/>
    </row>
    <row r="159" spans="17:32" ht="30" customHeight="1" x14ac:dyDescent="0.3">
      <c r="Q159" s="13"/>
      <c r="R159" s="13"/>
      <c r="S159" s="13"/>
      <c r="T159" s="13"/>
      <c r="U159" s="13"/>
      <c r="V159" s="13"/>
      <c r="Z159" s="14"/>
      <c r="AC159" s="14"/>
      <c r="AD159" s="14"/>
      <c r="AE159" s="14"/>
      <c r="AF159" s="14"/>
    </row>
    <row r="160" spans="17:32" ht="30" customHeight="1" x14ac:dyDescent="0.3">
      <c r="Q160" s="13"/>
      <c r="R160" s="13"/>
      <c r="S160" s="13"/>
      <c r="T160" s="13"/>
      <c r="U160" s="13"/>
      <c r="V160" s="13"/>
      <c r="Z160" s="14"/>
      <c r="AC160" s="14"/>
      <c r="AD160" s="14"/>
      <c r="AE160" s="14"/>
      <c r="AF160" s="14"/>
    </row>
    <row r="161" spans="17:32" ht="30" customHeight="1" x14ac:dyDescent="0.3">
      <c r="Q161" s="13"/>
      <c r="R161" s="13"/>
      <c r="S161" s="13"/>
      <c r="T161" s="13"/>
      <c r="U161" s="13"/>
      <c r="V161" s="13"/>
      <c r="Z161" s="14"/>
      <c r="AC161" s="14"/>
      <c r="AD161" s="14"/>
      <c r="AE161" s="14"/>
      <c r="AF161" s="14"/>
    </row>
    <row r="162" spans="17:32" ht="30" customHeight="1" x14ac:dyDescent="0.3">
      <c r="Q162" s="13"/>
      <c r="R162" s="13"/>
      <c r="S162" s="13"/>
      <c r="T162" s="13"/>
      <c r="U162" s="13"/>
      <c r="V162" s="13"/>
      <c r="Z162" s="14"/>
      <c r="AC162" s="14"/>
      <c r="AD162" s="14"/>
      <c r="AE162" s="14"/>
      <c r="AF162" s="14"/>
    </row>
    <row r="163" spans="17:32" ht="30" customHeight="1" x14ac:dyDescent="0.3">
      <c r="Q163" s="13"/>
      <c r="R163" s="13"/>
      <c r="S163" s="13"/>
      <c r="T163" s="13"/>
      <c r="U163" s="13"/>
      <c r="V163" s="13"/>
      <c r="Z163" s="14"/>
      <c r="AC163" s="14"/>
      <c r="AD163" s="14"/>
      <c r="AE163" s="14"/>
      <c r="AF163" s="14"/>
    </row>
    <row r="164" spans="17:32" ht="30" customHeight="1" x14ac:dyDescent="0.3">
      <c r="Q164" s="13"/>
      <c r="R164" s="13"/>
      <c r="S164" s="13"/>
      <c r="T164" s="13"/>
      <c r="U164" s="13"/>
      <c r="V164" s="13"/>
      <c r="Z164" s="14"/>
      <c r="AC164" s="14"/>
      <c r="AD164" s="14"/>
      <c r="AE164" s="14"/>
      <c r="AF164" s="14"/>
    </row>
    <row r="165" spans="17:32" ht="30" customHeight="1" x14ac:dyDescent="0.3">
      <c r="Q165" s="13"/>
      <c r="R165" s="13"/>
      <c r="S165" s="13"/>
      <c r="T165" s="13"/>
      <c r="U165" s="13"/>
      <c r="V165" s="13"/>
      <c r="Z165" s="14"/>
      <c r="AC165" s="14"/>
      <c r="AD165" s="14"/>
      <c r="AE165" s="14"/>
      <c r="AF165" s="14"/>
    </row>
    <row r="166" spans="17:32" ht="30" customHeight="1" x14ac:dyDescent="0.3">
      <c r="Q166" s="13"/>
      <c r="R166" s="13"/>
      <c r="S166" s="13"/>
      <c r="T166" s="13"/>
      <c r="U166" s="13"/>
      <c r="V166" s="13"/>
      <c r="Z166" s="14"/>
      <c r="AC166" s="14"/>
      <c r="AD166" s="14"/>
      <c r="AE166" s="14"/>
      <c r="AF166" s="14"/>
    </row>
    <row r="167" spans="17:32" ht="30" customHeight="1" x14ac:dyDescent="0.3">
      <c r="Q167" s="13"/>
      <c r="R167" s="13"/>
      <c r="S167" s="13"/>
      <c r="T167" s="13"/>
      <c r="U167" s="13"/>
      <c r="V167" s="13"/>
      <c r="Z167" s="14"/>
      <c r="AC167" s="14"/>
      <c r="AD167" s="14"/>
      <c r="AE167" s="14"/>
      <c r="AF167" s="14"/>
    </row>
    <row r="168" spans="17:32" ht="30" customHeight="1" x14ac:dyDescent="0.3">
      <c r="Q168" s="13"/>
      <c r="R168" s="13"/>
      <c r="S168" s="13"/>
      <c r="T168" s="13"/>
      <c r="U168" s="13"/>
      <c r="V168" s="13"/>
      <c r="Z168" s="14"/>
      <c r="AC168" s="14"/>
      <c r="AD168" s="14"/>
      <c r="AE168" s="14"/>
      <c r="AF168" s="14"/>
    </row>
    <row r="169" spans="17:32" ht="30" customHeight="1" x14ac:dyDescent="0.3">
      <c r="Q169" s="13"/>
      <c r="R169" s="13"/>
      <c r="S169" s="13"/>
      <c r="T169" s="13"/>
      <c r="U169" s="13"/>
      <c r="V169" s="13"/>
      <c r="Z169" s="14"/>
      <c r="AC169" s="14"/>
      <c r="AD169" s="14"/>
      <c r="AE169" s="14"/>
      <c r="AF169" s="14"/>
    </row>
    <row r="170" spans="17:32" ht="30" customHeight="1" x14ac:dyDescent="0.3">
      <c r="Q170" s="13"/>
      <c r="R170" s="13"/>
      <c r="S170" s="13"/>
      <c r="T170" s="13"/>
      <c r="U170" s="13"/>
      <c r="V170" s="13"/>
      <c r="Z170" s="14"/>
      <c r="AC170" s="14"/>
      <c r="AD170" s="14"/>
      <c r="AE170" s="14"/>
      <c r="AF170" s="14"/>
    </row>
    <row r="171" spans="17:32" ht="30" customHeight="1" x14ac:dyDescent="0.3">
      <c r="Q171" s="13"/>
      <c r="R171" s="13"/>
      <c r="S171" s="13"/>
      <c r="T171" s="13"/>
      <c r="U171" s="13"/>
      <c r="V171" s="13"/>
      <c r="Z171" s="14"/>
      <c r="AC171" s="14"/>
      <c r="AD171" s="14"/>
      <c r="AE171" s="14"/>
      <c r="AF171" s="14"/>
    </row>
    <row r="172" spans="17:32" ht="30" customHeight="1" x14ac:dyDescent="0.3">
      <c r="Q172" s="13"/>
      <c r="R172" s="13"/>
      <c r="S172" s="13"/>
      <c r="T172" s="13"/>
      <c r="U172" s="13"/>
      <c r="V172" s="13"/>
      <c r="Z172" s="14"/>
      <c r="AC172" s="14"/>
      <c r="AD172" s="14"/>
      <c r="AE172" s="14"/>
      <c r="AF172" s="14"/>
    </row>
    <row r="173" spans="17:32" ht="30" customHeight="1" x14ac:dyDescent="0.3">
      <c r="Q173" s="13"/>
      <c r="R173" s="13"/>
      <c r="S173" s="13"/>
      <c r="T173" s="13"/>
      <c r="U173" s="13"/>
      <c r="V173" s="13"/>
      <c r="Z173" s="14"/>
      <c r="AC173" s="14"/>
      <c r="AD173" s="14"/>
      <c r="AE173" s="14"/>
      <c r="AF173" s="14"/>
    </row>
    <row r="174" spans="17:32" ht="30" customHeight="1" x14ac:dyDescent="0.3">
      <c r="Q174" s="13"/>
      <c r="R174" s="13"/>
      <c r="S174" s="13"/>
      <c r="T174" s="13"/>
      <c r="U174" s="13"/>
      <c r="V174" s="13"/>
      <c r="Z174" s="14"/>
      <c r="AC174" s="14"/>
      <c r="AD174" s="14"/>
      <c r="AE174" s="14"/>
      <c r="AF174" s="14"/>
    </row>
    <row r="175" spans="17:32" ht="30" customHeight="1" x14ac:dyDescent="0.3">
      <c r="Q175" s="13"/>
      <c r="R175" s="13"/>
      <c r="S175" s="13"/>
      <c r="T175" s="13"/>
      <c r="U175" s="13"/>
      <c r="V175" s="13"/>
      <c r="Z175" s="14"/>
      <c r="AC175" s="14"/>
      <c r="AD175" s="14"/>
      <c r="AE175" s="14"/>
      <c r="AF175" s="14"/>
    </row>
    <row r="176" spans="17:32" ht="30" customHeight="1" x14ac:dyDescent="0.3">
      <c r="Q176" s="13"/>
      <c r="R176" s="13"/>
      <c r="S176" s="13"/>
      <c r="T176" s="13"/>
      <c r="U176" s="13"/>
      <c r="V176" s="13"/>
      <c r="Z176" s="14"/>
      <c r="AC176" s="14"/>
      <c r="AD176" s="14"/>
      <c r="AE176" s="14"/>
      <c r="AF176" s="14"/>
    </row>
    <row r="177" spans="17:32" ht="30" customHeight="1" x14ac:dyDescent="0.3">
      <c r="Q177" s="13"/>
      <c r="R177" s="13"/>
      <c r="S177" s="13"/>
      <c r="T177" s="13"/>
      <c r="U177" s="13"/>
      <c r="V177" s="13"/>
      <c r="Z177" s="14"/>
      <c r="AC177" s="14"/>
      <c r="AD177" s="14"/>
      <c r="AE177" s="14"/>
      <c r="AF177" s="14"/>
    </row>
    <row r="178" spans="17:32" ht="30" customHeight="1" x14ac:dyDescent="0.3">
      <c r="Q178" s="13"/>
      <c r="R178" s="13"/>
      <c r="S178" s="13"/>
      <c r="T178" s="13"/>
      <c r="U178" s="13"/>
      <c r="V178" s="13"/>
      <c r="Z178" s="14"/>
      <c r="AC178" s="14"/>
      <c r="AD178" s="14"/>
      <c r="AE178" s="14"/>
      <c r="AF178" s="14"/>
    </row>
    <row r="179" spans="17:32" ht="30" customHeight="1" x14ac:dyDescent="0.3">
      <c r="Q179" s="13"/>
      <c r="R179" s="13"/>
      <c r="S179" s="13"/>
      <c r="T179" s="13"/>
      <c r="U179" s="13"/>
      <c r="V179" s="13"/>
      <c r="Z179" s="14"/>
      <c r="AC179" s="14"/>
      <c r="AD179" s="14"/>
      <c r="AE179" s="14"/>
      <c r="AF179" s="14"/>
    </row>
    <row r="180" spans="17:32" ht="30" customHeight="1" x14ac:dyDescent="0.3">
      <c r="Q180" s="13"/>
      <c r="R180" s="13"/>
      <c r="S180" s="13"/>
      <c r="T180" s="13"/>
      <c r="U180" s="13"/>
      <c r="V180" s="13"/>
      <c r="Z180" s="14"/>
      <c r="AC180" s="14"/>
      <c r="AD180" s="14"/>
      <c r="AE180" s="14"/>
      <c r="AF180" s="14"/>
    </row>
    <row r="181" spans="17:32" ht="30" customHeight="1" x14ac:dyDescent="0.3">
      <c r="Q181" s="13"/>
      <c r="R181" s="13"/>
      <c r="S181" s="13"/>
      <c r="T181" s="13"/>
      <c r="U181" s="13"/>
      <c r="V181" s="13"/>
      <c r="Z181" s="14"/>
      <c r="AC181" s="14"/>
      <c r="AD181" s="14"/>
      <c r="AE181" s="14"/>
      <c r="AF181" s="14"/>
    </row>
    <row r="182" spans="17:32" ht="30" customHeight="1" x14ac:dyDescent="0.3">
      <c r="Q182" s="13"/>
      <c r="R182" s="13"/>
      <c r="S182" s="13"/>
      <c r="T182" s="13"/>
      <c r="U182" s="13"/>
      <c r="V182" s="13"/>
      <c r="Z182" s="14"/>
      <c r="AC182" s="14"/>
      <c r="AD182" s="14"/>
      <c r="AE182" s="14"/>
      <c r="AF182" s="14"/>
    </row>
    <row r="183" spans="17:32" ht="30" customHeight="1" x14ac:dyDescent="0.3">
      <c r="Q183" s="13"/>
      <c r="R183" s="13"/>
      <c r="S183" s="13"/>
      <c r="T183" s="13"/>
      <c r="U183" s="13"/>
      <c r="V183" s="13"/>
      <c r="Z183" s="14"/>
      <c r="AC183" s="14"/>
      <c r="AD183" s="14"/>
      <c r="AE183" s="14"/>
      <c r="AF183" s="14"/>
    </row>
    <row r="184" spans="17:32" ht="30" customHeight="1" x14ac:dyDescent="0.3">
      <c r="Q184" s="13"/>
      <c r="R184" s="13"/>
      <c r="S184" s="13"/>
      <c r="T184" s="13"/>
      <c r="U184" s="13"/>
      <c r="V184" s="13"/>
      <c r="Z184" s="14"/>
      <c r="AC184" s="14"/>
      <c r="AD184" s="14"/>
      <c r="AE184" s="14"/>
      <c r="AF184" s="14"/>
    </row>
    <row r="185" spans="17:32" ht="30" customHeight="1" x14ac:dyDescent="0.3">
      <c r="Q185" s="13"/>
      <c r="R185" s="13"/>
      <c r="S185" s="13"/>
      <c r="T185" s="13"/>
      <c r="U185" s="13"/>
      <c r="V185" s="13"/>
      <c r="Z185" s="14"/>
      <c r="AC185" s="14"/>
      <c r="AD185" s="14"/>
      <c r="AE185" s="14"/>
      <c r="AF185" s="14"/>
    </row>
    <row r="186" spans="17:32" ht="30" customHeight="1" x14ac:dyDescent="0.3">
      <c r="Q186" s="13"/>
      <c r="R186" s="13"/>
      <c r="S186" s="13"/>
      <c r="T186" s="13"/>
      <c r="U186" s="13"/>
      <c r="V186" s="13"/>
      <c r="Z186" s="14"/>
      <c r="AC186" s="14"/>
      <c r="AD186" s="14"/>
      <c r="AE186" s="14"/>
      <c r="AF186" s="14"/>
    </row>
    <row r="187" spans="17:32" ht="30" customHeight="1" x14ac:dyDescent="0.3">
      <c r="Q187" s="13"/>
      <c r="R187" s="13"/>
      <c r="S187" s="13"/>
      <c r="T187" s="13"/>
      <c r="U187" s="13"/>
      <c r="V187" s="13"/>
      <c r="Z187" s="14"/>
      <c r="AC187" s="14"/>
      <c r="AD187" s="14"/>
      <c r="AE187" s="14"/>
      <c r="AF187" s="14"/>
    </row>
    <row r="188" spans="17:32" ht="30" customHeight="1" x14ac:dyDescent="0.3">
      <c r="Q188" s="13"/>
      <c r="R188" s="13"/>
      <c r="S188" s="13"/>
      <c r="T188" s="13"/>
      <c r="U188" s="13"/>
      <c r="V188" s="13"/>
      <c r="Z188" s="14"/>
      <c r="AC188" s="14"/>
      <c r="AD188" s="14"/>
      <c r="AE188" s="14"/>
      <c r="AF188" s="14"/>
    </row>
    <row r="189" spans="17:32" ht="30" customHeight="1" x14ac:dyDescent="0.3">
      <c r="Q189" s="13"/>
      <c r="R189" s="13"/>
      <c r="S189" s="13"/>
      <c r="T189" s="13"/>
      <c r="U189" s="13"/>
      <c r="V189" s="13"/>
      <c r="Z189" s="14"/>
      <c r="AC189" s="14"/>
      <c r="AD189" s="14"/>
      <c r="AE189" s="14"/>
      <c r="AF189" s="14"/>
    </row>
    <row r="190" spans="17:32" ht="30" customHeight="1" x14ac:dyDescent="0.3">
      <c r="Q190" s="13"/>
      <c r="R190" s="13"/>
      <c r="S190" s="13"/>
      <c r="T190" s="13"/>
      <c r="U190" s="13"/>
      <c r="V190" s="13"/>
      <c r="Z190" s="14"/>
      <c r="AC190" s="14"/>
      <c r="AD190" s="14"/>
      <c r="AE190" s="14"/>
      <c r="AF190" s="14"/>
    </row>
    <row r="191" spans="17:32" ht="30" customHeight="1" x14ac:dyDescent="0.3">
      <c r="Q191" s="13"/>
      <c r="R191" s="13"/>
      <c r="S191" s="13"/>
      <c r="T191" s="13"/>
      <c r="U191" s="13"/>
      <c r="V191" s="13"/>
      <c r="Z191" s="14"/>
      <c r="AC191" s="14"/>
      <c r="AD191" s="14"/>
      <c r="AE191" s="14"/>
      <c r="AF191" s="14"/>
    </row>
    <row r="192" spans="17:32" ht="30" customHeight="1" x14ac:dyDescent="0.3">
      <c r="Q192" s="13"/>
      <c r="R192" s="13"/>
      <c r="S192" s="13"/>
      <c r="T192" s="13"/>
      <c r="U192" s="13"/>
      <c r="V192" s="13"/>
      <c r="Z192" s="14"/>
      <c r="AC192" s="14"/>
      <c r="AD192" s="14"/>
      <c r="AE192" s="14"/>
      <c r="AF192" s="14"/>
    </row>
    <row r="193" spans="17:32" ht="30" customHeight="1" x14ac:dyDescent="0.3">
      <c r="Q193" s="13"/>
      <c r="R193" s="13"/>
      <c r="S193" s="13"/>
      <c r="T193" s="13"/>
      <c r="U193" s="13"/>
      <c r="V193" s="13"/>
      <c r="Z193" s="14"/>
      <c r="AC193" s="14"/>
      <c r="AD193" s="14"/>
      <c r="AE193" s="14"/>
      <c r="AF193" s="14"/>
    </row>
    <row r="194" spans="17:32" ht="30" customHeight="1" x14ac:dyDescent="0.3">
      <c r="Q194" s="13"/>
      <c r="R194" s="13"/>
      <c r="S194" s="13"/>
      <c r="T194" s="13"/>
      <c r="U194" s="13"/>
      <c r="V194" s="13"/>
      <c r="Z194" s="14"/>
      <c r="AC194" s="14"/>
      <c r="AD194" s="14"/>
      <c r="AE194" s="14"/>
      <c r="AF194" s="14"/>
    </row>
    <row r="195" spans="17:32" ht="30" customHeight="1" x14ac:dyDescent="0.3">
      <c r="Q195" s="13"/>
      <c r="R195" s="13"/>
      <c r="S195" s="13"/>
      <c r="T195" s="13"/>
      <c r="U195" s="13"/>
      <c r="V195" s="13"/>
      <c r="Z195" s="14"/>
      <c r="AC195" s="14"/>
      <c r="AD195" s="14"/>
      <c r="AE195" s="14"/>
      <c r="AF195" s="14"/>
    </row>
    <row r="196" spans="17:32" ht="30" customHeight="1" x14ac:dyDescent="0.3">
      <c r="Q196" s="13"/>
      <c r="R196" s="13"/>
      <c r="S196" s="13"/>
      <c r="T196" s="13"/>
      <c r="U196" s="13"/>
      <c r="V196" s="13"/>
      <c r="Z196" s="14"/>
      <c r="AC196" s="14"/>
      <c r="AD196" s="14"/>
      <c r="AE196" s="14"/>
      <c r="AF196" s="14"/>
    </row>
    <row r="197" spans="17:32" ht="30" customHeight="1" x14ac:dyDescent="0.3">
      <c r="Q197" s="13"/>
      <c r="R197" s="13"/>
      <c r="S197" s="13"/>
      <c r="T197" s="13"/>
      <c r="U197" s="13"/>
      <c r="V197" s="13"/>
    </row>
    <row r="198" spans="17:32" ht="30" customHeight="1" x14ac:dyDescent="0.3">
      <c r="Q198" s="13"/>
      <c r="R198" s="13"/>
      <c r="S198" s="13"/>
      <c r="T198" s="13"/>
      <c r="U198" s="13"/>
      <c r="V198" s="13"/>
    </row>
    <row r="199" spans="17:32" ht="30" customHeight="1" x14ac:dyDescent="0.3">
      <c r="Q199" s="13"/>
      <c r="R199" s="13"/>
      <c r="S199" s="13"/>
      <c r="T199" s="13"/>
      <c r="U199" s="13"/>
      <c r="V199" s="13"/>
    </row>
    <row r="200" spans="17:32" ht="30" customHeight="1" x14ac:dyDescent="0.3">
      <c r="Q200" s="13"/>
      <c r="R200" s="13"/>
      <c r="S200" s="13"/>
      <c r="T200" s="13"/>
      <c r="U200" s="13"/>
      <c r="V200" s="13"/>
    </row>
    <row r="201" spans="17:32" ht="30" customHeight="1" x14ac:dyDescent="0.3">
      <c r="Q201" s="13"/>
      <c r="R201" s="13"/>
      <c r="S201" s="13"/>
      <c r="T201" s="13"/>
      <c r="U201" s="13"/>
      <c r="V201" s="13"/>
    </row>
    <row r="202" spans="17:32" ht="30" customHeight="1" x14ac:dyDescent="0.3">
      <c r="Q202" s="13"/>
      <c r="R202" s="13"/>
      <c r="S202" s="13"/>
      <c r="T202" s="13"/>
      <c r="U202" s="13"/>
      <c r="V202" s="13"/>
    </row>
    <row r="203" spans="17:32" ht="30" customHeight="1" x14ac:dyDescent="0.3">
      <c r="Q203" s="13"/>
      <c r="R203" s="13"/>
      <c r="S203" s="13"/>
      <c r="T203" s="13"/>
      <c r="U203" s="13"/>
      <c r="V203" s="13"/>
    </row>
    <row r="204" spans="17:32" ht="30" customHeight="1" x14ac:dyDescent="0.3">
      <c r="Q204" s="13"/>
      <c r="R204" s="13"/>
      <c r="S204" s="13"/>
      <c r="T204" s="13"/>
      <c r="U204" s="13"/>
      <c r="V204" s="13"/>
    </row>
    <row r="205" spans="17:32" ht="30" customHeight="1" x14ac:dyDescent="0.3">
      <c r="Q205" s="13"/>
      <c r="R205" s="13"/>
      <c r="S205" s="13"/>
      <c r="T205" s="13"/>
      <c r="U205" s="13"/>
      <c r="V205" s="13"/>
    </row>
    <row r="206" spans="17:32" ht="30" customHeight="1" x14ac:dyDescent="0.3">
      <c r="Q206" s="13"/>
      <c r="R206" s="13"/>
      <c r="S206" s="13"/>
      <c r="T206" s="13"/>
      <c r="U206" s="13"/>
      <c r="V206" s="13"/>
    </row>
    <row r="207" spans="17:32" ht="30" customHeight="1" x14ac:dyDescent="0.3">
      <c r="Q207" s="13"/>
      <c r="R207" s="13"/>
      <c r="S207" s="13"/>
      <c r="T207" s="13"/>
      <c r="U207" s="13"/>
      <c r="V207" s="13"/>
    </row>
    <row r="208" spans="17:32" ht="30" customHeight="1" x14ac:dyDescent="0.3">
      <c r="Q208" s="13"/>
      <c r="R208" s="13"/>
      <c r="S208" s="13"/>
      <c r="T208" s="13"/>
      <c r="U208" s="13"/>
      <c r="V208" s="13"/>
    </row>
    <row r="209" spans="17:22" ht="30" customHeight="1" x14ac:dyDescent="0.3">
      <c r="Q209" s="13"/>
      <c r="R209" s="13"/>
      <c r="S209" s="13"/>
      <c r="T209" s="13"/>
      <c r="U209" s="13"/>
      <c r="V209" s="13"/>
    </row>
    <row r="210" spans="17:22" ht="30" customHeight="1" x14ac:dyDescent="0.3">
      <c r="Q210" s="13"/>
      <c r="R210" s="13"/>
      <c r="S210" s="13"/>
      <c r="T210" s="13"/>
      <c r="U210" s="13"/>
      <c r="V210" s="13"/>
    </row>
    <row r="211" spans="17:22" ht="30" customHeight="1" x14ac:dyDescent="0.3">
      <c r="Q211" s="13"/>
      <c r="R211" s="13"/>
      <c r="S211" s="13"/>
      <c r="T211" s="13"/>
      <c r="U211" s="13"/>
      <c r="V211" s="13"/>
    </row>
    <row r="212" spans="17:22" ht="30" customHeight="1" x14ac:dyDescent="0.3">
      <c r="Q212" s="13"/>
      <c r="R212" s="13"/>
      <c r="S212" s="13"/>
      <c r="T212" s="13"/>
      <c r="U212" s="13"/>
      <c r="V212" s="13"/>
    </row>
    <row r="213" spans="17:22" ht="30" customHeight="1" x14ac:dyDescent="0.3">
      <c r="Q213" s="13"/>
      <c r="R213" s="13"/>
      <c r="S213" s="13"/>
      <c r="T213" s="13"/>
      <c r="U213" s="13"/>
      <c r="V213" s="13"/>
    </row>
    <row r="214" spans="17:22" ht="30" customHeight="1" x14ac:dyDescent="0.3">
      <c r="Q214" s="13"/>
      <c r="R214" s="13"/>
      <c r="S214" s="13"/>
      <c r="T214" s="13"/>
      <c r="U214" s="13"/>
      <c r="V214" s="13"/>
    </row>
    <row r="215" spans="17:22" ht="30" customHeight="1" x14ac:dyDescent="0.3">
      <c r="Q215" s="13"/>
      <c r="R215" s="13"/>
      <c r="S215" s="13"/>
      <c r="T215" s="13"/>
      <c r="U215" s="13"/>
      <c r="V215" s="13"/>
    </row>
    <row r="216" spans="17:22" ht="30" customHeight="1" x14ac:dyDescent="0.3">
      <c r="Q216" s="13"/>
      <c r="R216" s="13"/>
      <c r="S216" s="13"/>
      <c r="T216" s="13"/>
      <c r="U216" s="13"/>
      <c r="V216" s="13"/>
    </row>
    <row r="217" spans="17:22" ht="30" customHeight="1" x14ac:dyDescent="0.3">
      <c r="Q217" s="13"/>
      <c r="R217" s="13"/>
      <c r="S217" s="13"/>
      <c r="T217" s="13"/>
      <c r="U217" s="13"/>
      <c r="V217" s="13"/>
    </row>
    <row r="218" spans="17:22" ht="30" customHeight="1" x14ac:dyDescent="0.3">
      <c r="Q218" s="13"/>
      <c r="R218" s="13"/>
      <c r="S218" s="13"/>
      <c r="T218" s="13"/>
      <c r="U218" s="13"/>
      <c r="V218" s="13"/>
    </row>
    <row r="219" spans="17:22" ht="30" customHeight="1" x14ac:dyDescent="0.3">
      <c r="Q219" s="13"/>
      <c r="R219" s="13"/>
      <c r="S219" s="13"/>
      <c r="T219" s="13"/>
      <c r="U219" s="13"/>
      <c r="V219" s="13"/>
    </row>
    <row r="220" spans="17:22" ht="30" customHeight="1" x14ac:dyDescent="0.3">
      <c r="Q220" s="13"/>
      <c r="R220" s="13"/>
      <c r="S220" s="13"/>
      <c r="T220" s="13"/>
      <c r="U220" s="13"/>
      <c r="V220" s="13"/>
    </row>
    <row r="221" spans="17:22" ht="30" customHeight="1" x14ac:dyDescent="0.3">
      <c r="Q221" s="13"/>
      <c r="R221" s="13"/>
      <c r="S221" s="13"/>
      <c r="T221" s="13"/>
      <c r="U221" s="13"/>
      <c r="V221" s="13"/>
    </row>
    <row r="222" spans="17:22" ht="30" customHeight="1" x14ac:dyDescent="0.3">
      <c r="Q222" s="13"/>
      <c r="R222" s="13"/>
      <c r="S222" s="13"/>
      <c r="T222" s="13"/>
      <c r="U222" s="13"/>
      <c r="V222" s="13"/>
    </row>
    <row r="223" spans="17:22" ht="30" customHeight="1" x14ac:dyDescent="0.3">
      <c r="Q223" s="13"/>
      <c r="R223" s="13"/>
      <c r="S223" s="13"/>
      <c r="T223" s="13"/>
      <c r="U223" s="13"/>
      <c r="V223" s="13"/>
    </row>
    <row r="224" spans="17:22" ht="30" customHeight="1" x14ac:dyDescent="0.3">
      <c r="Q224" s="13"/>
      <c r="R224" s="13"/>
      <c r="S224" s="13"/>
      <c r="T224" s="13"/>
      <c r="U224" s="13"/>
      <c r="V224" s="13"/>
    </row>
    <row r="225" spans="17:22" ht="30" customHeight="1" x14ac:dyDescent="0.3">
      <c r="Q225" s="13"/>
      <c r="R225" s="13"/>
      <c r="S225" s="13"/>
      <c r="T225" s="13"/>
      <c r="U225" s="13"/>
      <c r="V225" s="13"/>
    </row>
    <row r="226" spans="17:22" ht="30" customHeight="1" x14ac:dyDescent="0.3">
      <c r="Q226" s="13"/>
      <c r="R226" s="13"/>
      <c r="S226" s="13"/>
      <c r="T226" s="13"/>
      <c r="U226" s="13"/>
      <c r="V226" s="13"/>
    </row>
    <row r="227" spans="17:22" ht="30" customHeight="1" x14ac:dyDescent="0.3">
      <c r="Q227" s="13"/>
      <c r="R227" s="13"/>
      <c r="S227" s="13"/>
      <c r="T227" s="13"/>
      <c r="U227" s="13"/>
      <c r="V227" s="13"/>
    </row>
    <row r="228" spans="17:22" ht="30" customHeight="1" x14ac:dyDescent="0.3">
      <c r="Q228" s="13"/>
      <c r="R228" s="13"/>
      <c r="S228" s="13"/>
      <c r="T228" s="13"/>
      <c r="U228" s="13"/>
      <c r="V228" s="13"/>
    </row>
    <row r="229" spans="17:22" ht="30" customHeight="1" x14ac:dyDescent="0.3">
      <c r="Q229" s="13"/>
      <c r="R229" s="13"/>
      <c r="S229" s="13"/>
      <c r="T229" s="13"/>
      <c r="U229" s="13"/>
      <c r="V229" s="13"/>
    </row>
    <row r="230" spans="17:22" ht="30" customHeight="1" x14ac:dyDescent="0.3">
      <c r="Q230" s="13"/>
      <c r="R230" s="13"/>
      <c r="S230" s="13"/>
      <c r="T230" s="13"/>
      <c r="U230" s="13"/>
      <c r="V230" s="13"/>
    </row>
    <row r="231" spans="17:22" ht="30" customHeight="1" x14ac:dyDescent="0.3">
      <c r="Q231" s="13"/>
      <c r="R231" s="13"/>
      <c r="S231" s="13"/>
      <c r="T231" s="13"/>
      <c r="U231" s="13"/>
      <c r="V231" s="13"/>
    </row>
    <row r="232" spans="17:22" ht="30" customHeight="1" x14ac:dyDescent="0.3">
      <c r="Q232" s="13"/>
      <c r="R232" s="13"/>
      <c r="S232" s="13"/>
      <c r="T232" s="13"/>
      <c r="U232" s="13"/>
      <c r="V232" s="13"/>
    </row>
    <row r="233" spans="17:22" ht="30" customHeight="1" x14ac:dyDescent="0.3">
      <c r="Q233" s="13"/>
      <c r="R233" s="13"/>
      <c r="S233" s="13"/>
      <c r="T233" s="13"/>
      <c r="U233" s="13"/>
      <c r="V233" s="13"/>
    </row>
    <row r="234" spans="17:22" ht="30" customHeight="1" x14ac:dyDescent="0.3">
      <c r="Q234" s="13"/>
      <c r="R234" s="13"/>
      <c r="S234" s="13"/>
      <c r="T234" s="13"/>
      <c r="U234" s="13"/>
      <c r="V234" s="13"/>
    </row>
    <row r="235" spans="17:22" ht="30" customHeight="1" x14ac:dyDescent="0.3">
      <c r="Q235" s="13"/>
      <c r="R235" s="13"/>
      <c r="S235" s="13"/>
      <c r="T235" s="13"/>
      <c r="U235" s="13"/>
      <c r="V235" s="13"/>
    </row>
    <row r="236" spans="17:22" ht="30" customHeight="1" x14ac:dyDescent="0.3">
      <c r="Q236" s="13"/>
      <c r="R236" s="13"/>
      <c r="S236" s="13"/>
      <c r="T236" s="13"/>
      <c r="U236" s="13"/>
      <c r="V236" s="13"/>
    </row>
    <row r="237" spans="17:22" ht="30" customHeight="1" x14ac:dyDescent="0.3">
      <c r="Q237" s="13"/>
      <c r="R237" s="13"/>
      <c r="S237" s="13"/>
      <c r="T237" s="13"/>
      <c r="U237" s="13"/>
      <c r="V237" s="13"/>
    </row>
    <row r="238" spans="17:22" ht="30" customHeight="1" x14ac:dyDescent="0.3">
      <c r="Q238" s="13"/>
      <c r="R238" s="13"/>
      <c r="S238" s="13"/>
      <c r="T238" s="13"/>
      <c r="U238" s="13"/>
      <c r="V238" s="13"/>
    </row>
    <row r="239" spans="17:22" ht="30" customHeight="1" x14ac:dyDescent="0.3">
      <c r="Q239" s="13"/>
      <c r="R239" s="13"/>
      <c r="S239" s="13"/>
      <c r="T239" s="13"/>
      <c r="U239" s="13"/>
      <c r="V239" s="13"/>
    </row>
    <row r="240" spans="17:22" ht="30" customHeight="1" x14ac:dyDescent="0.3">
      <c r="Q240" s="13"/>
      <c r="R240" s="13"/>
      <c r="S240" s="13"/>
      <c r="T240" s="13"/>
      <c r="U240" s="13"/>
      <c r="V240" s="13"/>
    </row>
    <row r="241" spans="17:22" ht="30" customHeight="1" x14ac:dyDescent="0.3">
      <c r="Q241" s="13"/>
      <c r="R241" s="13"/>
      <c r="S241" s="13"/>
      <c r="T241" s="13"/>
      <c r="U241" s="13"/>
      <c r="V241" s="13"/>
    </row>
    <row r="242" spans="17:22" ht="30" customHeight="1" x14ac:dyDescent="0.3">
      <c r="Q242" s="13"/>
      <c r="R242" s="13"/>
      <c r="S242" s="13"/>
      <c r="T242" s="13"/>
      <c r="U242" s="13"/>
      <c r="V242" s="13"/>
    </row>
    <row r="243" spans="17:22" ht="30" customHeight="1" x14ac:dyDescent="0.3">
      <c r="Q243" s="13"/>
      <c r="R243" s="13"/>
      <c r="S243" s="13"/>
      <c r="T243" s="13"/>
      <c r="U243" s="13"/>
      <c r="V243" s="13"/>
    </row>
    <row r="244" spans="17:22" ht="30" customHeight="1" x14ac:dyDescent="0.3">
      <c r="Q244" s="13"/>
      <c r="R244" s="13"/>
      <c r="S244" s="13"/>
      <c r="T244" s="13"/>
      <c r="U244" s="13"/>
      <c r="V244" s="13"/>
    </row>
    <row r="245" spans="17:22" ht="30" customHeight="1" x14ac:dyDescent="0.3">
      <c r="Q245" s="13"/>
      <c r="R245" s="13"/>
      <c r="S245" s="13"/>
      <c r="T245" s="13"/>
      <c r="U245" s="13"/>
      <c r="V245" s="13"/>
    </row>
    <row r="246" spans="17:22" ht="30" customHeight="1" x14ac:dyDescent="0.3">
      <c r="Q246" s="13"/>
      <c r="R246" s="13"/>
      <c r="S246" s="13"/>
      <c r="T246" s="13"/>
      <c r="U246" s="13"/>
      <c r="V246" s="13"/>
    </row>
    <row r="247" spans="17:22" ht="30" customHeight="1" x14ac:dyDescent="0.3">
      <c r="Q247" s="13"/>
      <c r="R247" s="13"/>
      <c r="S247" s="13"/>
      <c r="T247" s="13"/>
      <c r="U247" s="13"/>
      <c r="V247" s="13"/>
    </row>
    <row r="248" spans="17:22" ht="30" customHeight="1" x14ac:dyDescent="0.3">
      <c r="Q248" s="13"/>
      <c r="R248" s="13"/>
      <c r="S248" s="13"/>
      <c r="T248" s="13"/>
      <c r="U248" s="13"/>
      <c r="V248" s="13"/>
    </row>
    <row r="249" spans="17:22" ht="30" customHeight="1" x14ac:dyDescent="0.3">
      <c r="Q249" s="13"/>
      <c r="R249" s="13"/>
      <c r="S249" s="13"/>
      <c r="T249" s="13"/>
      <c r="U249" s="13"/>
      <c r="V249" s="13"/>
    </row>
    <row r="250" spans="17:22" ht="30" customHeight="1" x14ac:dyDescent="0.3">
      <c r="Q250" s="13"/>
      <c r="R250" s="13"/>
      <c r="S250" s="13"/>
      <c r="T250" s="13"/>
      <c r="U250" s="13"/>
      <c r="V250" s="13"/>
    </row>
    <row r="251" spans="17:22" ht="30" customHeight="1" x14ac:dyDescent="0.3">
      <c r="Q251" s="13"/>
      <c r="R251" s="13"/>
      <c r="S251" s="13"/>
      <c r="T251" s="13"/>
      <c r="U251" s="13"/>
      <c r="V251" s="13"/>
    </row>
    <row r="252" spans="17:22" ht="30" customHeight="1" x14ac:dyDescent="0.3">
      <c r="Q252" s="13"/>
      <c r="R252" s="13"/>
      <c r="S252" s="13"/>
      <c r="T252" s="13"/>
      <c r="U252" s="13"/>
      <c r="V252" s="13"/>
    </row>
    <row r="253" spans="17:22" ht="30" customHeight="1" x14ac:dyDescent="0.3">
      <c r="Q253" s="13"/>
      <c r="R253" s="13"/>
      <c r="S253" s="13"/>
      <c r="T253" s="13"/>
      <c r="U253" s="13"/>
      <c r="V253" s="13"/>
    </row>
    <row r="254" spans="17:22" ht="30" customHeight="1" x14ac:dyDescent="0.3">
      <c r="Q254" s="13"/>
      <c r="R254" s="13"/>
      <c r="S254" s="13"/>
      <c r="T254" s="13"/>
      <c r="U254" s="13"/>
      <c r="V254" s="13"/>
    </row>
    <row r="255" spans="17:22" ht="30" customHeight="1" x14ac:dyDescent="0.3">
      <c r="Q255" s="13"/>
      <c r="R255" s="13"/>
      <c r="S255" s="13"/>
      <c r="T255" s="13"/>
      <c r="U255" s="13"/>
      <c r="V255" s="13"/>
    </row>
    <row r="256" spans="17:22" ht="30" customHeight="1" x14ac:dyDescent="0.3">
      <c r="Q256" s="13"/>
      <c r="R256" s="13"/>
      <c r="S256" s="13"/>
      <c r="T256" s="13"/>
      <c r="U256" s="13"/>
      <c r="V256" s="13"/>
    </row>
    <row r="257" spans="17:22" ht="30" customHeight="1" x14ac:dyDescent="0.3">
      <c r="Q257" s="13"/>
      <c r="R257" s="13"/>
      <c r="S257" s="13"/>
      <c r="T257" s="13"/>
      <c r="U257" s="13"/>
      <c r="V257" s="13"/>
    </row>
    <row r="258" spans="17:22" ht="30" customHeight="1" x14ac:dyDescent="0.3">
      <c r="Q258" s="13"/>
      <c r="R258" s="13"/>
      <c r="S258" s="13"/>
      <c r="T258" s="13"/>
      <c r="U258" s="13"/>
      <c r="V258" s="13"/>
    </row>
    <row r="259" spans="17:22" ht="30" customHeight="1" x14ac:dyDescent="0.3">
      <c r="Q259" s="13"/>
      <c r="R259" s="13"/>
      <c r="S259" s="13"/>
      <c r="T259" s="13"/>
      <c r="U259" s="13"/>
      <c r="V259" s="13"/>
    </row>
    <row r="260" spans="17:22" ht="30" customHeight="1" x14ac:dyDescent="0.3">
      <c r="Q260" s="13"/>
      <c r="R260" s="13"/>
      <c r="S260" s="13"/>
      <c r="T260" s="13"/>
      <c r="U260" s="13"/>
      <c r="V260" s="13"/>
    </row>
    <row r="261" spans="17:22" ht="30" customHeight="1" x14ac:dyDescent="0.3">
      <c r="Q261" s="13"/>
      <c r="R261" s="13"/>
      <c r="S261" s="13"/>
      <c r="T261" s="13"/>
      <c r="U261" s="13"/>
      <c r="V261" s="13"/>
    </row>
    <row r="262" spans="17:22" ht="30" customHeight="1" x14ac:dyDescent="0.3">
      <c r="Q262" s="13"/>
      <c r="R262" s="13"/>
      <c r="S262" s="13"/>
      <c r="T262" s="13"/>
      <c r="U262" s="13"/>
      <c r="V262" s="13"/>
    </row>
    <row r="263" spans="17:22" ht="30" customHeight="1" x14ac:dyDescent="0.3">
      <c r="Q263" s="13"/>
      <c r="R263" s="13"/>
      <c r="S263" s="13"/>
      <c r="T263" s="13"/>
      <c r="U263" s="13"/>
      <c r="V263" s="13"/>
    </row>
    <row r="264" spans="17:22" ht="30" customHeight="1" x14ac:dyDescent="0.3">
      <c r="Q264" s="13"/>
      <c r="R264" s="13"/>
      <c r="S264" s="13"/>
      <c r="T264" s="13"/>
      <c r="U264" s="13"/>
      <c r="V264" s="13"/>
    </row>
    <row r="265" spans="17:22" ht="30" customHeight="1" x14ac:dyDescent="0.3">
      <c r="Q265" s="13"/>
      <c r="R265" s="13"/>
      <c r="S265" s="13"/>
      <c r="T265" s="13"/>
      <c r="U265" s="13"/>
      <c r="V265" s="13"/>
    </row>
    <row r="266" spans="17:22" ht="30" customHeight="1" x14ac:dyDescent="0.3">
      <c r="Q266" s="13"/>
      <c r="R266" s="13"/>
      <c r="S266" s="13"/>
      <c r="T266" s="13"/>
      <c r="U266" s="13"/>
      <c r="V266" s="13"/>
    </row>
    <row r="267" spans="17:22" ht="30" customHeight="1" x14ac:dyDescent="0.3">
      <c r="Q267" s="13"/>
      <c r="R267" s="13"/>
      <c r="S267" s="13"/>
      <c r="T267" s="13"/>
      <c r="U267" s="13"/>
      <c r="V267" s="13"/>
    </row>
    <row r="268" spans="17:22" ht="30" customHeight="1" x14ac:dyDescent="0.3">
      <c r="Q268" s="13"/>
      <c r="R268" s="13"/>
      <c r="S268" s="13"/>
      <c r="T268" s="13"/>
      <c r="U268" s="13"/>
      <c r="V268" s="13"/>
    </row>
    <row r="269" spans="17:22" ht="30" customHeight="1" x14ac:dyDescent="0.3">
      <c r="Q269" s="13"/>
      <c r="R269" s="13"/>
      <c r="S269" s="13"/>
      <c r="T269" s="13"/>
      <c r="U269" s="13"/>
      <c r="V269" s="13"/>
    </row>
    <row r="270" spans="17:22" ht="30" customHeight="1" x14ac:dyDescent="0.3">
      <c r="Q270" s="13"/>
      <c r="R270" s="13"/>
      <c r="S270" s="13"/>
      <c r="T270" s="13"/>
      <c r="U270" s="13"/>
      <c r="V270" s="13"/>
    </row>
    <row r="271" spans="17:22" ht="30" customHeight="1" x14ac:dyDescent="0.3">
      <c r="Q271" s="13"/>
      <c r="R271" s="13"/>
      <c r="S271" s="13"/>
      <c r="T271" s="13"/>
      <c r="U271" s="13"/>
      <c r="V271" s="13"/>
    </row>
    <row r="272" spans="17:22" ht="30" customHeight="1" x14ac:dyDescent="0.3">
      <c r="Q272" s="13"/>
      <c r="R272" s="13"/>
      <c r="S272" s="13"/>
      <c r="T272" s="13"/>
      <c r="U272" s="13"/>
      <c r="V272" s="13"/>
    </row>
    <row r="273" spans="17:22" ht="30" customHeight="1" x14ac:dyDescent="0.3">
      <c r="Q273" s="13"/>
      <c r="R273" s="13"/>
      <c r="S273" s="13"/>
      <c r="T273" s="13"/>
      <c r="U273" s="13"/>
      <c r="V273" s="13"/>
    </row>
    <row r="274" spans="17:22" ht="30" customHeight="1" x14ac:dyDescent="0.3">
      <c r="Q274" s="13"/>
      <c r="R274" s="13"/>
      <c r="S274" s="13"/>
      <c r="T274" s="13"/>
      <c r="U274" s="13"/>
      <c r="V274" s="13"/>
    </row>
    <row r="275" spans="17:22" ht="30" customHeight="1" x14ac:dyDescent="0.3">
      <c r="Q275" s="13"/>
      <c r="R275" s="13"/>
      <c r="S275" s="13"/>
      <c r="T275" s="13"/>
      <c r="U275" s="13"/>
      <c r="V275" s="13"/>
    </row>
    <row r="276" spans="17:22" ht="30" customHeight="1" x14ac:dyDescent="0.3">
      <c r="Q276" s="13"/>
      <c r="R276" s="13"/>
      <c r="S276" s="13"/>
      <c r="T276" s="13"/>
      <c r="U276" s="13"/>
      <c r="V276" s="13"/>
    </row>
    <row r="277" spans="17:22" ht="30" customHeight="1" x14ac:dyDescent="0.3">
      <c r="Q277" s="13"/>
      <c r="R277" s="13"/>
      <c r="S277" s="13"/>
      <c r="T277" s="13"/>
      <c r="U277" s="13"/>
      <c r="V277" s="13"/>
    </row>
    <row r="278" spans="17:22" ht="30" customHeight="1" x14ac:dyDescent="0.3">
      <c r="Q278" s="13"/>
      <c r="R278" s="13"/>
      <c r="S278" s="13"/>
      <c r="T278" s="13"/>
      <c r="U278" s="13"/>
      <c r="V278" s="13"/>
    </row>
    <row r="279" spans="17:22" ht="30" customHeight="1" x14ac:dyDescent="0.3">
      <c r="Q279" s="13"/>
      <c r="R279" s="13"/>
      <c r="S279" s="13"/>
      <c r="T279" s="13"/>
      <c r="U279" s="13"/>
      <c r="V279" s="13"/>
    </row>
    <row r="280" spans="17:22" ht="30" customHeight="1" x14ac:dyDescent="0.3">
      <c r="Q280" s="13"/>
      <c r="R280" s="13"/>
      <c r="S280" s="13"/>
      <c r="T280" s="13"/>
      <c r="U280" s="13"/>
      <c r="V280" s="13"/>
    </row>
  </sheetData>
  <sheetProtection algorithmName="SHA-512" hashValue="euo4cjZnyeOVT1c5k2ABwJbOED6cJI3SZznj8oDgmUG7XD5D3e080cdLzUhImsBxMSLy3wn957BaSPJYmBy8xg==" saltValue="yy7yiulEKOP2JdTbpfp4XA==" spinCount="100000" sheet="1" objects="1" scenarios="1"/>
  <autoFilter ref="A15:A280" xr:uid="{00000000-0009-0000-0000-000002000000}">
    <filterColumn colId="0" hiddenButton="1">
      <filters blank="1"/>
    </filterColumn>
  </autoFilter>
  <dataConsolidate/>
  <mergeCells count="92">
    <mergeCell ref="T6:U7"/>
    <mergeCell ref="K7:O7"/>
    <mergeCell ref="A2:Q2"/>
    <mergeCell ref="T2:U2"/>
    <mergeCell ref="A3:S3"/>
    <mergeCell ref="T3:U5"/>
    <mergeCell ref="A5:B5"/>
    <mergeCell ref="C5:G5"/>
    <mergeCell ref="H5:J5"/>
    <mergeCell ref="K5:O5"/>
    <mergeCell ref="P5:Q5"/>
    <mergeCell ref="A6:B6"/>
    <mergeCell ref="C6:G6"/>
    <mergeCell ref="H6:J6"/>
    <mergeCell ref="K6:O6"/>
    <mergeCell ref="P6:Q6"/>
    <mergeCell ref="P13:P14"/>
    <mergeCell ref="A8:S8"/>
    <mergeCell ref="T8:U9"/>
    <mergeCell ref="A11:H12"/>
    <mergeCell ref="I11:K12"/>
    <mergeCell ref="N11:O11"/>
    <mergeCell ref="Q11:R11"/>
    <mergeCell ref="N12:O12"/>
    <mergeCell ref="Q12:R12"/>
    <mergeCell ref="A13:A14"/>
    <mergeCell ref="B13:I13"/>
    <mergeCell ref="J13:J14"/>
    <mergeCell ref="K13:K14"/>
    <mergeCell ref="L13:O13"/>
    <mergeCell ref="R24:T24"/>
    <mergeCell ref="R13:T14"/>
    <mergeCell ref="U13:U14"/>
    <mergeCell ref="R15:T15"/>
    <mergeCell ref="R16:T16"/>
    <mergeCell ref="R17:T17"/>
    <mergeCell ref="R18:T18"/>
    <mergeCell ref="R19:T19"/>
    <mergeCell ref="R20:T20"/>
    <mergeCell ref="R21:T21"/>
    <mergeCell ref="R22:T22"/>
    <mergeCell ref="R23:T23"/>
    <mergeCell ref="R36:T36"/>
    <mergeCell ref="R25:T25"/>
    <mergeCell ref="R26:T26"/>
    <mergeCell ref="R27:T27"/>
    <mergeCell ref="R28:T28"/>
    <mergeCell ref="R29:T29"/>
    <mergeCell ref="R30:T30"/>
    <mergeCell ref="R31:T31"/>
    <mergeCell ref="R32:T32"/>
    <mergeCell ref="R33:T33"/>
    <mergeCell ref="R34:T34"/>
    <mergeCell ref="R35:T35"/>
    <mergeCell ref="R48:T48"/>
    <mergeCell ref="R37:T37"/>
    <mergeCell ref="R38:T38"/>
    <mergeCell ref="R39:T39"/>
    <mergeCell ref="R40:T40"/>
    <mergeCell ref="R41:T41"/>
    <mergeCell ref="R42:T42"/>
    <mergeCell ref="R43:T43"/>
    <mergeCell ref="R44:T44"/>
    <mergeCell ref="R45:T45"/>
    <mergeCell ref="R46:T46"/>
    <mergeCell ref="R47:T47"/>
    <mergeCell ref="R60:T60"/>
    <mergeCell ref="R49:T49"/>
    <mergeCell ref="R50:T50"/>
    <mergeCell ref="R51:T51"/>
    <mergeCell ref="R52:T52"/>
    <mergeCell ref="R53:T53"/>
    <mergeCell ref="R54:T54"/>
    <mergeCell ref="R55:T55"/>
    <mergeCell ref="R56:T56"/>
    <mergeCell ref="R57:T57"/>
    <mergeCell ref="R58:T58"/>
    <mergeCell ref="R59:T59"/>
    <mergeCell ref="A72:J72"/>
    <mergeCell ref="R72:T72"/>
    <mergeCell ref="R61:T61"/>
    <mergeCell ref="R62:T62"/>
    <mergeCell ref="R63:T63"/>
    <mergeCell ref="R64:T64"/>
    <mergeCell ref="A67:V67"/>
    <mergeCell ref="A68:J68"/>
    <mergeCell ref="R68:T68"/>
    <mergeCell ref="A69:J69"/>
    <mergeCell ref="R69:T69"/>
    <mergeCell ref="A70:V70"/>
    <mergeCell ref="B71:J71"/>
    <mergeCell ref="R71:T71"/>
  </mergeCells>
  <conditionalFormatting sqref="D7">
    <cfRule type="colorScale" priority="16">
      <colorScale>
        <cfvo type="min"/>
        <cfvo type="max"/>
        <color rgb="FFFF7128"/>
        <color rgb="FFFFEF9C"/>
      </colorScale>
    </cfRule>
  </conditionalFormatting>
  <conditionalFormatting sqref="F7:G7">
    <cfRule type="colorScale" priority="15">
      <colorScale>
        <cfvo type="min"/>
        <cfvo type="max"/>
        <color rgb="FFFF7128"/>
        <color rgb="FFFFEF9C"/>
      </colorScale>
    </cfRule>
  </conditionalFormatting>
  <conditionalFormatting sqref="A15:U15">
    <cfRule type="expression" dxfId="493" priority="34">
      <formula>$X$15=TRUE</formula>
    </cfRule>
  </conditionalFormatting>
  <conditionalFormatting sqref="A17:U17">
    <cfRule type="expression" dxfId="492" priority="17">
      <formula>$X$17=TRUE</formula>
    </cfRule>
  </conditionalFormatting>
  <conditionalFormatting sqref="A63:U63">
    <cfRule type="expression" dxfId="491" priority="31">
      <formula>$X$63=TRUE</formula>
    </cfRule>
  </conditionalFormatting>
  <conditionalFormatting sqref="A62:U62">
    <cfRule type="expression" dxfId="490" priority="35">
      <formula>$X$62=TRUE</formula>
    </cfRule>
  </conditionalFormatting>
  <conditionalFormatting sqref="A61:U61">
    <cfRule type="expression" dxfId="489" priority="37">
      <formula>$X$61=TRUE</formula>
    </cfRule>
  </conditionalFormatting>
  <conditionalFormatting sqref="A60:U60">
    <cfRule type="expression" dxfId="488" priority="38">
      <formula>$X$60=TRUE</formula>
    </cfRule>
  </conditionalFormatting>
  <conditionalFormatting sqref="A59:U59">
    <cfRule type="expression" dxfId="487" priority="39">
      <formula>$X$59=TRUE</formula>
    </cfRule>
  </conditionalFormatting>
  <conditionalFormatting sqref="A58:U58">
    <cfRule type="expression" dxfId="486" priority="41">
      <formula>$X$58=TRUE</formula>
    </cfRule>
  </conditionalFormatting>
  <conditionalFormatting sqref="A57:U57">
    <cfRule type="expression" dxfId="485" priority="42">
      <formula>$X$57=TRUE</formula>
    </cfRule>
  </conditionalFormatting>
  <conditionalFormatting sqref="A56:U56">
    <cfRule type="expression" dxfId="484" priority="43">
      <formula>$X$56=TRUE</formula>
    </cfRule>
  </conditionalFormatting>
  <conditionalFormatting sqref="A55:U55">
    <cfRule type="expression" dxfId="483" priority="44">
      <formula>$X$55=TRUE</formula>
    </cfRule>
  </conditionalFormatting>
  <conditionalFormatting sqref="A54:U54">
    <cfRule type="expression" dxfId="482" priority="45">
      <formula>$X$54=TRUE</formula>
    </cfRule>
  </conditionalFormatting>
  <conditionalFormatting sqref="A53:U53">
    <cfRule type="expression" dxfId="481" priority="46">
      <formula>$X$53=TRUE</formula>
    </cfRule>
  </conditionalFormatting>
  <conditionalFormatting sqref="A52:U52">
    <cfRule type="expression" dxfId="480" priority="47">
      <formula>$X$52=TRUE</formula>
    </cfRule>
  </conditionalFormatting>
  <conditionalFormatting sqref="A51:U51">
    <cfRule type="expression" dxfId="479" priority="48">
      <formula>$X$51=TRUE</formula>
    </cfRule>
  </conditionalFormatting>
  <conditionalFormatting sqref="A50:U50">
    <cfRule type="expression" dxfId="478" priority="49">
      <formula>$X$50=TRUE</formula>
    </cfRule>
  </conditionalFormatting>
  <conditionalFormatting sqref="A49:U49">
    <cfRule type="expression" dxfId="477" priority="50">
      <formula>$X$49=TRUE</formula>
    </cfRule>
  </conditionalFormatting>
  <conditionalFormatting sqref="A48:U48">
    <cfRule type="expression" dxfId="476" priority="51">
      <formula>$X$48=TRUE</formula>
    </cfRule>
  </conditionalFormatting>
  <conditionalFormatting sqref="A47:U47">
    <cfRule type="expression" dxfId="475" priority="52">
      <formula>$X$47=TRUE</formula>
    </cfRule>
  </conditionalFormatting>
  <conditionalFormatting sqref="A46:U46">
    <cfRule type="expression" dxfId="474" priority="53">
      <formula>$X$46=TRUE</formula>
    </cfRule>
  </conditionalFormatting>
  <conditionalFormatting sqref="A45:U45">
    <cfRule type="expression" dxfId="473" priority="54">
      <formula>$X$45=TRUE</formula>
    </cfRule>
  </conditionalFormatting>
  <conditionalFormatting sqref="A44:U44">
    <cfRule type="expression" dxfId="472" priority="55">
      <formula>$X$44=TRUE</formula>
    </cfRule>
  </conditionalFormatting>
  <conditionalFormatting sqref="A43:U43">
    <cfRule type="expression" dxfId="471" priority="56">
      <formula>$X$43=TRUE</formula>
    </cfRule>
  </conditionalFormatting>
  <conditionalFormatting sqref="A42:U42">
    <cfRule type="expression" dxfId="470" priority="57">
      <formula>$X$42=TRUE</formula>
    </cfRule>
  </conditionalFormatting>
  <conditionalFormatting sqref="A41:U41">
    <cfRule type="expression" dxfId="469" priority="58">
      <formula>$X$41=TRUE</formula>
    </cfRule>
  </conditionalFormatting>
  <conditionalFormatting sqref="A40:U40">
    <cfRule type="expression" dxfId="468" priority="59">
      <formula>$X$40=TRUE</formula>
    </cfRule>
  </conditionalFormatting>
  <conditionalFormatting sqref="A39:U39">
    <cfRule type="expression" dxfId="467" priority="60">
      <formula>$X$39=TRUE</formula>
    </cfRule>
  </conditionalFormatting>
  <conditionalFormatting sqref="A18:U18">
    <cfRule type="expression" dxfId="466" priority="61">
      <formula>$X$18=TRUE</formula>
    </cfRule>
  </conditionalFormatting>
  <conditionalFormatting sqref="A19:U19">
    <cfRule type="expression" dxfId="465" priority="62">
      <formula>$X$19=TRUE</formula>
    </cfRule>
  </conditionalFormatting>
  <conditionalFormatting sqref="A20:U20">
    <cfRule type="expression" dxfId="464" priority="63">
      <formula>$X$20=TRUE</formula>
    </cfRule>
  </conditionalFormatting>
  <conditionalFormatting sqref="A21:U21">
    <cfRule type="expression" dxfId="463" priority="64">
      <formula>$X$21=TRUE</formula>
    </cfRule>
  </conditionalFormatting>
  <conditionalFormatting sqref="A22:U22">
    <cfRule type="expression" dxfId="462" priority="65">
      <formula>$X$22=TRUE</formula>
    </cfRule>
  </conditionalFormatting>
  <conditionalFormatting sqref="A23:U23">
    <cfRule type="expression" dxfId="461" priority="66">
      <formula>$X$23=TRUE</formula>
    </cfRule>
  </conditionalFormatting>
  <conditionalFormatting sqref="A24:U24">
    <cfRule type="expression" dxfId="460" priority="67">
      <formula>$X$24=TRUE</formula>
    </cfRule>
  </conditionalFormatting>
  <conditionalFormatting sqref="A27:U27">
    <cfRule type="expression" dxfId="459" priority="70">
      <formula>$X$27=TRUE</formula>
    </cfRule>
  </conditionalFormatting>
  <conditionalFormatting sqref="A28:U28">
    <cfRule type="expression" dxfId="458" priority="71">
      <formula>$X$28=TRUE</formula>
    </cfRule>
  </conditionalFormatting>
  <conditionalFormatting sqref="A32:U32">
    <cfRule type="expression" dxfId="457" priority="72">
      <formula>$X$32=TRUE</formula>
    </cfRule>
  </conditionalFormatting>
  <conditionalFormatting sqref="A33:U33">
    <cfRule type="expression" dxfId="456" priority="74">
      <formula>$X$33=TRUE</formula>
    </cfRule>
  </conditionalFormatting>
  <conditionalFormatting sqref="A34:U34">
    <cfRule type="expression" dxfId="455" priority="75">
      <formula>$X$34=TRUE</formula>
    </cfRule>
  </conditionalFormatting>
  <conditionalFormatting sqref="A36:U36">
    <cfRule type="expression" dxfId="454" priority="76">
      <formula>$X$36=TRUE</formula>
    </cfRule>
  </conditionalFormatting>
  <conditionalFormatting sqref="A37:U37">
    <cfRule type="expression" dxfId="453" priority="77">
      <formula>$X$37=TRUE</formula>
    </cfRule>
  </conditionalFormatting>
  <conditionalFormatting sqref="A38:U38">
    <cfRule type="expression" dxfId="452" priority="78">
      <formula>$X$38=TRUE</formula>
    </cfRule>
  </conditionalFormatting>
  <conditionalFormatting sqref="A16:U16">
    <cfRule type="expression" dxfId="451" priority="33">
      <formula>$X$16=TRUE</formula>
    </cfRule>
  </conditionalFormatting>
  <conditionalFormatting sqref="A35:U35">
    <cfRule type="expression" dxfId="450" priority="32">
      <formula>$X$35=TRUE</formula>
    </cfRule>
  </conditionalFormatting>
  <conditionalFormatting sqref="A30:U30">
    <cfRule type="expression" dxfId="449" priority="40">
      <formula>$X$30=TRUE</formula>
    </cfRule>
  </conditionalFormatting>
  <conditionalFormatting sqref="I15:I63 R27:R31 R15:R25 R33:R63">
    <cfRule type="expression" dxfId="448" priority="14">
      <formula>$AA15="TRUE"</formula>
    </cfRule>
  </conditionalFormatting>
  <conditionalFormatting sqref="K7:O7">
    <cfRule type="expression" dxfId="447" priority="10">
      <formula>OR($K$6="",$K$6="FLF",$K$6="Attorney",$K$6="Paralegal",$K$6="Legal Assistant",$K$6="Clerk",$K$6="Self-Help Assistant")</formula>
    </cfRule>
    <cfRule type="expression" dxfId="446" priority="13">
      <formula>$K$6="Other (please specify below)"</formula>
    </cfRule>
  </conditionalFormatting>
  <conditionalFormatting sqref="R26">
    <cfRule type="expression" dxfId="445" priority="12">
      <formula>$AA26="TRUE"</formula>
    </cfRule>
  </conditionalFormatting>
  <conditionalFormatting sqref="A29:U29">
    <cfRule type="expression" dxfId="444" priority="80">
      <formula>$X$29=TRUE</formula>
    </cfRule>
  </conditionalFormatting>
  <conditionalFormatting sqref="U15">
    <cfRule type="expression" dxfId="443" priority="9">
      <formula>SUM($B$15:$P$15)&gt;15</formula>
    </cfRule>
  </conditionalFormatting>
  <conditionalFormatting sqref="U16:U63">
    <cfRule type="expression" dxfId="442" priority="8">
      <formula>SUM(B16:P16)&gt;15</formula>
    </cfRule>
  </conditionalFormatting>
  <conditionalFormatting sqref="R32">
    <cfRule type="expression" dxfId="441" priority="7">
      <formula>$AA32="TRUE"</formula>
    </cfRule>
  </conditionalFormatting>
  <conditionalFormatting sqref="A31:U31">
    <cfRule type="expression" dxfId="440" priority="36">
      <formula>$X$31=TRUE</formula>
    </cfRule>
    <cfRule type="expression" dxfId="439" priority="79">
      <formula>$X$31=TRUE</formula>
    </cfRule>
  </conditionalFormatting>
  <conditionalFormatting sqref="A25:U25">
    <cfRule type="expression" dxfId="438" priority="68">
      <formula>$X$25=TRUE</formula>
    </cfRule>
  </conditionalFormatting>
  <conditionalFormatting sqref="A26:U26">
    <cfRule type="expression" dxfId="437" priority="69">
      <formula>$X$26=TRUE</formula>
    </cfRule>
  </conditionalFormatting>
  <conditionalFormatting sqref="A15:U63">
    <cfRule type="expression" dxfId="436" priority="81">
      <formula>$R15="LUNCH"</formula>
    </cfRule>
  </conditionalFormatting>
  <conditionalFormatting sqref="J15:J64">
    <cfRule type="expression" dxfId="435" priority="5">
      <formula>AND($Y$16=TRUE,$I$11="All-Day Non IV-D Services")</formula>
    </cfRule>
  </conditionalFormatting>
  <conditionalFormatting sqref="L15:L63">
    <cfRule type="expression" dxfId="434" priority="4">
      <formula>AND($Y$16=TRUE,$I$11="All-Day PTO")</formula>
    </cfRule>
  </conditionalFormatting>
  <conditionalFormatting sqref="N15:N64">
    <cfRule type="expression" dxfId="433" priority="3">
      <formula>AND($Y$16=TRUE,$I$11="All-Day Sick")</formula>
    </cfRule>
  </conditionalFormatting>
  <conditionalFormatting sqref="O15:O64">
    <cfRule type="expression" dxfId="432" priority="2">
      <formula>AND($Y$16=TRUE,$I$11="All-Day VTO")</formula>
    </cfRule>
  </conditionalFormatting>
  <conditionalFormatting sqref="M15:M64">
    <cfRule type="expression" dxfId="431" priority="1">
      <formula>AND($Y$16=TRUE,$I$11="All-Day ATO")</formula>
    </cfRule>
  </conditionalFormatting>
  <dataValidations count="31">
    <dataValidation allowBlank="1" showInputMessage="1" showErrorMessage="1" prompt="General court administrative duties that cannot be directly attributed to any one program, such as attending a meeting regarding courthouse security." sqref="K13:K14" xr:uid="{0E30961D-F5FA-4E23-A865-87F6FD0E763F}"/>
    <dataValidation type="whole" allowBlank="1" showInputMessage="1" showErrorMessage="1" errorTitle="Error" error="Please enter a number between 1-15." sqref="B15:P63" xr:uid="{76AE3202-28EB-4909-A227-E8BEFA7A0986}">
      <formula1>1</formula1>
      <formula2>15</formula2>
    </dataValidation>
    <dataValidation type="date" allowBlank="1" showInputMessage="1" showErrorMessage="1" errorTitle="Error" error="Please Enter a Date Between July 2022 - June 2023" prompt="ENTER first date of reporting period." sqref="A6:B6" xr:uid="{433C3CCA-7638-41C6-99C4-F6545F716D6C}">
      <formula1>44743</formula1>
      <formula2>45107</formula2>
    </dataValidation>
    <dataValidation allowBlank="1" showInputMessage="1" showErrorMessage="1" prompt="ENTER start time." sqref="P11" xr:uid="{AC0A1E68-E600-4D6B-8B90-BED9A872CC7C}"/>
    <dataValidation type="list" allowBlank="1" showInputMessage="1" showErrorMessage="1" sqref="I11:K12" xr:uid="{937A734C-F3B3-4F6B-B1E8-67D071DBAC40}">
      <formula1>$S$122:$S$128</formula1>
    </dataValidation>
    <dataValidation allowBlank="1" showInputMessage="1" showErrorMessage="1" prompt="Only include paid break time (i.e. 15-minute breaks); do not include your lunch break if you are not paid for this time." sqref="P13:P14" xr:uid="{54BBB671-83AB-4089-BCC6-11A516BB1E3A}"/>
    <dataValidation allowBlank="1" showInputMessage="1" showErrorMessage="1" prompt="Unpaid time off, such as work furlough." sqref="O14" xr:uid="{6DDCBB95-DE69-4313-B6A2-14FD50980E77}"/>
    <dataValidation allowBlank="1" showInputMessage="1" showErrorMessage="1" prompt="Personal or family sick leave." sqref="N14" xr:uid="{85674367-8176-4968-85FF-CA72D1BB9125}"/>
    <dataValidation allowBlank="1" showInputMessage="1" showErrorMessage="1" prompt="Time off paid by the court, such as vacation, personal or floating holiday, jury duty, military leave, etc." sqref="L14" xr:uid="{CFA8B469-F162-4B6C-A5B8-E19A0DF6CB66}"/>
    <dataValidation allowBlank="1" showInputMessage="1" showErrorMessage="1" prompt="All other self-help assistance with non-IV-D issues, such as: Family Law (custody, visitation, divorce, etc.); Restraining Orders; Small Claims info; Civil name-change; Landlord-Tenant, etc." sqref="J13:J14" xr:uid="{5D9D3AAA-C6BB-4BED-8359-027B11D8D4A8}"/>
    <dataValidation allowBlank="1" showInputMessage="1" showErrorMessage="1" prompt="Training related to the issues listed above, such as the annual AB 1058 Conference." sqref="H14:I14" xr:uid="{C0A6C554-CA3C-45EA-A570-F75E19A0B6EC}"/>
    <dataValidation allowBlank="1" showInputMessage="1" showErrorMessage="1" prompt="Administrative work related to the program, such as inputting data into STARS." sqref="G14" xr:uid="{7979C7BA-95E1-41B4-A5AB-B9AE9E104E73}"/>
    <dataValidation allowBlank="1" showInputMessage="1" showErrorMessage="1" prompt="Very brief (less than 5 minutes per customer) FLF services such as providing basic information on court processes, distribution of court forms, making a referral to different agency, etc." sqref="F14:G14" xr:uid="{C6CD156C-BEC9-4A8F-9AC9-21B08966274B}"/>
    <dataValidation allowBlank="1" showInputMessage="1" showErrorMessage="1" prompt="Assisting a customer with completing an application for LCSA services in a new or open case." sqref="E14" xr:uid="{FA1F5634-B9CE-4FB9-AF1E-C9A81870E08D}"/>
    <dataValidation allowBlank="1" showInputMessage="1" showErrorMessage="1" prompt="Distributing and assisting a customer with completing a Child Support Case Registry Form (form FL-191)." sqref="D14" xr:uid="{70E5E6D2-3E17-4F5F-AE3D-4265D553C74E}"/>
    <dataValidation allowBlank="1" showInputMessage="1" showErrorMessage="1" prompt="Time spent in group or workshop setting relating to the issues above and providing information about the availability of LCSA services." sqref="C14" xr:uid="{65B7934A-8902-47F3-91E5-223299393AE7}"/>
    <dataValidation allowBlank="1" showInputMessage="1" showErrorMessage="1" prompt="One-on-one assistance with completing pleadings in a case that the LCSA is providing services, related to: child support, spousal support, parentage, health insurance or license release. Calculating guideline child support, etc." sqref="B14" xr:uid="{97F607CE-1AF5-46AB-8F8C-77F100529C89}"/>
    <dataValidation type="list" allowBlank="1" showInputMessage="1" showErrorMessage="1" prompt="Select your COUNTY from the drop-down list." sqref="H6:J6" xr:uid="{470C13C8-8023-42D9-A22E-F45F703CB4FE}">
      <formula1>$Y$92:$Y$94</formula1>
    </dataValidation>
    <dataValidation type="list" allowBlank="1" showInputMessage="1" showErrorMessage="1" prompt="Select your work type from the drop-down list." sqref="P6" xr:uid="{E9234A27-DF7A-4CCF-8C7A-B9C5E2F1A108}">
      <formula1>$Z$16:$Z$17</formula1>
    </dataValidation>
    <dataValidation allowBlank="1" showErrorMessage="1" prompt="ENTER time spent on overtime. Overtime needs prior approval from AB 1058 program manager.  " sqref="Q13" xr:uid="{15C710C4-1E4B-49BB-BE87-7E363584479D}"/>
    <dataValidation allowBlank="1" showInputMessage="1" showErrorMessage="1" prompt="ENTER end time. " sqref="P12 S12" xr:uid="{81A74168-777E-4982-8D2D-71598AB02A2D}"/>
    <dataValidation allowBlank="1" showInputMessage="1" showErrorMessage="1" prompt="ERROR message if less/more than 15 mins. " sqref="V13" xr:uid="{2A8D544B-08BB-465B-B660-D8D73DAD91A7}"/>
    <dataValidation allowBlank="1" showInputMessage="1" showErrorMessage="1" prompt="ENTER time spent on IV-D service(s). See TYPE KEY above for reference. " sqref="B13:G13" xr:uid="{AD88F99D-8DBB-45A6-B32E-3ED19E2DC824}"/>
    <dataValidation allowBlank="1" showInputMessage="1" showErrorMessage="1" prompt="15 mins MAX." sqref="U13" xr:uid="{96DC53B3-C17A-493E-A9EA-9CEDC6274979}"/>
    <dataValidation allowBlank="1" showInputMessage="1" showErrorMessage="1" prompt="ENTER additional info, as needed. " sqref="R13" xr:uid="{E4922537-40E1-4213-9CE7-FECA7934BAE1}"/>
    <dataValidation allowBlank="1" showInputMessage="1" showErrorMessage="1" prompt="ENTER time used whether Paid Time Off or Voluntary Time Off.  " sqref="L13:M13" xr:uid="{46250024-A9EC-448F-BD7E-4884707BAB00}"/>
    <dataValidation allowBlank="1" showInputMessage="1" showErrorMessage="1" prompt="Navigation link to Class List worksheet" sqref="T12:U12" xr:uid="{2373348A-BBA3-40AF-985B-107F0AA2B44A}"/>
    <dataValidation allowBlank="1" showInputMessage="1" showErrorMessage="1" prompt="Schedule start time determined by the time entered in cell G2" sqref="A15" xr:uid="{B00A69B3-09F9-4314-89B4-EC28C42EEAF7}"/>
    <dataValidation allowBlank="1" sqref="C7:G7" xr:uid="{F4FF0A2D-EEA3-47F1-A865-566A5C31A95E}"/>
    <dataValidation type="list" allowBlank="1" showInputMessage="1" showErrorMessage="1" prompt="Select your JOB CLASSIFCATION from the drop-down list." sqref="K6:O6" xr:uid="{578D7026-FF86-417A-99CE-3EC3145C3AEB}">
      <formula1>$L$122:$L$128</formula1>
    </dataValidation>
    <dataValidation allowBlank="1" showInputMessage="1" showErrorMessage="1" prompt="Administrative time off paid by the court, such as for judicial holidays." sqref="M14" xr:uid="{40F1CF79-7FD0-40BE-91F6-DBF2460364E7}"/>
  </dataValidations>
  <printOptions horizontalCentered="1"/>
  <pageMargins left="0.25" right="0.25" top="0.15" bottom="0.1" header="0.05" footer="0.3"/>
  <pageSetup scale="68" fitToHeight="0" orientation="portrait" r:id="rId1"/>
  <headerFooter differentFirst="1">
    <oddFooter>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1745" r:id="rId4" name="Check Box 1">
              <controlPr defaultSize="0" autoFill="0" autoLine="0" autoPict="0">
                <anchor moveWithCells="1">
                  <from>
                    <xdr:col>16</xdr:col>
                    <xdr:colOff>146050</xdr:colOff>
                    <xdr:row>13</xdr:row>
                    <xdr:rowOff>114300</xdr:rowOff>
                  </from>
                  <to>
                    <xdr:col>17</xdr:col>
                    <xdr:colOff>114300</xdr:colOff>
                    <xdr:row>15</xdr:row>
                    <xdr:rowOff>0</xdr:rowOff>
                  </to>
                </anchor>
              </controlPr>
            </control>
          </mc:Choice>
        </mc:AlternateContent>
        <mc:AlternateContent xmlns:mc="http://schemas.openxmlformats.org/markup-compatibility/2006">
          <mc:Choice Requires="x14">
            <control shapeId="31746" r:id="rId5" name="Check Box 2">
              <controlPr defaultSize="0" autoFill="0" autoLine="0" autoPict="0">
                <anchor moveWithCells="1">
                  <from>
                    <xdr:col>16</xdr:col>
                    <xdr:colOff>146050</xdr:colOff>
                    <xdr:row>14</xdr:row>
                    <xdr:rowOff>184150</xdr:rowOff>
                  </from>
                  <to>
                    <xdr:col>17</xdr:col>
                    <xdr:colOff>114300</xdr:colOff>
                    <xdr:row>16</xdr:row>
                    <xdr:rowOff>38100</xdr:rowOff>
                  </to>
                </anchor>
              </controlPr>
            </control>
          </mc:Choice>
        </mc:AlternateContent>
        <mc:AlternateContent xmlns:mc="http://schemas.openxmlformats.org/markup-compatibility/2006">
          <mc:Choice Requires="x14">
            <control shapeId="31747" r:id="rId6" name="Check Box 3">
              <controlPr defaultSize="0" autoFill="0" autoLine="0" autoPict="0">
                <anchor moveWithCells="1">
                  <from>
                    <xdr:col>16</xdr:col>
                    <xdr:colOff>146050</xdr:colOff>
                    <xdr:row>26</xdr:row>
                    <xdr:rowOff>184150</xdr:rowOff>
                  </from>
                  <to>
                    <xdr:col>17</xdr:col>
                    <xdr:colOff>114300</xdr:colOff>
                    <xdr:row>28</xdr:row>
                    <xdr:rowOff>12700</xdr:rowOff>
                  </to>
                </anchor>
              </controlPr>
            </control>
          </mc:Choice>
        </mc:AlternateContent>
        <mc:AlternateContent xmlns:mc="http://schemas.openxmlformats.org/markup-compatibility/2006">
          <mc:Choice Requires="x14">
            <control shapeId="31748" r:id="rId7" name="Check Box 4">
              <controlPr defaultSize="0" autoFill="0" autoLine="0" autoPict="0">
                <anchor moveWithCells="1">
                  <from>
                    <xdr:col>16</xdr:col>
                    <xdr:colOff>146050</xdr:colOff>
                    <xdr:row>27</xdr:row>
                    <xdr:rowOff>184150</xdr:rowOff>
                  </from>
                  <to>
                    <xdr:col>17</xdr:col>
                    <xdr:colOff>114300</xdr:colOff>
                    <xdr:row>29</xdr:row>
                    <xdr:rowOff>38100</xdr:rowOff>
                  </to>
                </anchor>
              </controlPr>
            </control>
          </mc:Choice>
        </mc:AlternateContent>
        <mc:AlternateContent xmlns:mc="http://schemas.openxmlformats.org/markup-compatibility/2006">
          <mc:Choice Requires="x14">
            <control shapeId="31749" r:id="rId8" name="Check Box 5">
              <controlPr defaultSize="0" autoFill="0" autoLine="0" autoPict="0">
                <anchor moveWithCells="1">
                  <from>
                    <xdr:col>16</xdr:col>
                    <xdr:colOff>146050</xdr:colOff>
                    <xdr:row>28</xdr:row>
                    <xdr:rowOff>184150</xdr:rowOff>
                  </from>
                  <to>
                    <xdr:col>17</xdr:col>
                    <xdr:colOff>114300</xdr:colOff>
                    <xdr:row>30</xdr:row>
                    <xdr:rowOff>38100</xdr:rowOff>
                  </to>
                </anchor>
              </controlPr>
            </control>
          </mc:Choice>
        </mc:AlternateContent>
        <mc:AlternateContent xmlns:mc="http://schemas.openxmlformats.org/markup-compatibility/2006">
          <mc:Choice Requires="x14">
            <control shapeId="31750" r:id="rId9" name="Check Box 6">
              <controlPr defaultSize="0" autoFill="0" autoLine="0" autoPict="0">
                <anchor moveWithCells="1">
                  <from>
                    <xdr:col>16</xdr:col>
                    <xdr:colOff>146050</xdr:colOff>
                    <xdr:row>29</xdr:row>
                    <xdr:rowOff>184150</xdr:rowOff>
                  </from>
                  <to>
                    <xdr:col>17</xdr:col>
                    <xdr:colOff>114300</xdr:colOff>
                    <xdr:row>31</xdr:row>
                    <xdr:rowOff>0</xdr:rowOff>
                  </to>
                </anchor>
              </controlPr>
            </control>
          </mc:Choice>
        </mc:AlternateContent>
        <mc:AlternateContent xmlns:mc="http://schemas.openxmlformats.org/markup-compatibility/2006">
          <mc:Choice Requires="x14">
            <control shapeId="31751" r:id="rId10" name="Check Box 7">
              <controlPr defaultSize="0" autoFill="0" autoLine="0" autoPict="0">
                <anchor moveWithCells="1">
                  <from>
                    <xdr:col>16</xdr:col>
                    <xdr:colOff>146050</xdr:colOff>
                    <xdr:row>30</xdr:row>
                    <xdr:rowOff>184150</xdr:rowOff>
                  </from>
                  <to>
                    <xdr:col>17</xdr:col>
                    <xdr:colOff>114300</xdr:colOff>
                    <xdr:row>32</xdr:row>
                    <xdr:rowOff>12700</xdr:rowOff>
                  </to>
                </anchor>
              </controlPr>
            </control>
          </mc:Choice>
        </mc:AlternateContent>
        <mc:AlternateContent xmlns:mc="http://schemas.openxmlformats.org/markup-compatibility/2006">
          <mc:Choice Requires="x14">
            <control shapeId="31752" r:id="rId11" name="Check Box 8">
              <controlPr defaultSize="0" autoFill="0" autoLine="0" autoPict="0">
                <anchor moveWithCells="1">
                  <from>
                    <xdr:col>16</xdr:col>
                    <xdr:colOff>146050</xdr:colOff>
                    <xdr:row>31</xdr:row>
                    <xdr:rowOff>184150</xdr:rowOff>
                  </from>
                  <to>
                    <xdr:col>17</xdr:col>
                    <xdr:colOff>114300</xdr:colOff>
                    <xdr:row>33</xdr:row>
                    <xdr:rowOff>38100</xdr:rowOff>
                  </to>
                </anchor>
              </controlPr>
            </control>
          </mc:Choice>
        </mc:AlternateContent>
        <mc:AlternateContent xmlns:mc="http://schemas.openxmlformats.org/markup-compatibility/2006">
          <mc:Choice Requires="x14">
            <control shapeId="31753" r:id="rId12" name="Check Box 9">
              <controlPr defaultSize="0" autoFill="0" autoLine="0" autoPict="0">
                <anchor moveWithCells="1">
                  <from>
                    <xdr:col>16</xdr:col>
                    <xdr:colOff>146050</xdr:colOff>
                    <xdr:row>32</xdr:row>
                    <xdr:rowOff>184150</xdr:rowOff>
                  </from>
                  <to>
                    <xdr:col>17</xdr:col>
                    <xdr:colOff>114300</xdr:colOff>
                    <xdr:row>34</xdr:row>
                    <xdr:rowOff>38100</xdr:rowOff>
                  </to>
                </anchor>
              </controlPr>
            </control>
          </mc:Choice>
        </mc:AlternateContent>
        <mc:AlternateContent xmlns:mc="http://schemas.openxmlformats.org/markup-compatibility/2006">
          <mc:Choice Requires="x14">
            <control shapeId="31754" r:id="rId13" name="Check Box 10">
              <controlPr defaultSize="0" autoFill="0" autoLine="0" autoPict="0">
                <anchor moveWithCells="1">
                  <from>
                    <xdr:col>16</xdr:col>
                    <xdr:colOff>146050</xdr:colOff>
                    <xdr:row>33</xdr:row>
                    <xdr:rowOff>184150</xdr:rowOff>
                  </from>
                  <to>
                    <xdr:col>17</xdr:col>
                    <xdr:colOff>114300</xdr:colOff>
                    <xdr:row>35</xdr:row>
                    <xdr:rowOff>38100</xdr:rowOff>
                  </to>
                </anchor>
              </controlPr>
            </control>
          </mc:Choice>
        </mc:AlternateContent>
        <mc:AlternateContent xmlns:mc="http://schemas.openxmlformats.org/markup-compatibility/2006">
          <mc:Choice Requires="x14">
            <control shapeId="31755" r:id="rId14" name="Check Box 11">
              <controlPr defaultSize="0" autoFill="0" autoLine="0" autoPict="0">
                <anchor moveWithCells="1">
                  <from>
                    <xdr:col>16</xdr:col>
                    <xdr:colOff>146050</xdr:colOff>
                    <xdr:row>34</xdr:row>
                    <xdr:rowOff>184150</xdr:rowOff>
                  </from>
                  <to>
                    <xdr:col>17</xdr:col>
                    <xdr:colOff>114300</xdr:colOff>
                    <xdr:row>36</xdr:row>
                    <xdr:rowOff>38100</xdr:rowOff>
                  </to>
                </anchor>
              </controlPr>
            </control>
          </mc:Choice>
        </mc:AlternateContent>
        <mc:AlternateContent xmlns:mc="http://schemas.openxmlformats.org/markup-compatibility/2006">
          <mc:Choice Requires="x14">
            <control shapeId="31756" r:id="rId15" name="Check Box 12">
              <controlPr defaultSize="0" autoFill="0" autoLine="0" autoPict="0">
                <anchor moveWithCells="1">
                  <from>
                    <xdr:col>16</xdr:col>
                    <xdr:colOff>146050</xdr:colOff>
                    <xdr:row>35</xdr:row>
                    <xdr:rowOff>184150</xdr:rowOff>
                  </from>
                  <to>
                    <xdr:col>17</xdr:col>
                    <xdr:colOff>114300</xdr:colOff>
                    <xdr:row>37</xdr:row>
                    <xdr:rowOff>38100</xdr:rowOff>
                  </to>
                </anchor>
              </controlPr>
            </control>
          </mc:Choice>
        </mc:AlternateContent>
        <mc:AlternateContent xmlns:mc="http://schemas.openxmlformats.org/markup-compatibility/2006">
          <mc:Choice Requires="x14">
            <control shapeId="31757" r:id="rId16" name="Check Box 13">
              <controlPr defaultSize="0" autoFill="0" autoLine="0" autoPict="0">
                <anchor moveWithCells="1">
                  <from>
                    <xdr:col>16</xdr:col>
                    <xdr:colOff>146050</xdr:colOff>
                    <xdr:row>36</xdr:row>
                    <xdr:rowOff>184150</xdr:rowOff>
                  </from>
                  <to>
                    <xdr:col>17</xdr:col>
                    <xdr:colOff>127000</xdr:colOff>
                    <xdr:row>38</xdr:row>
                    <xdr:rowOff>38100</xdr:rowOff>
                  </to>
                </anchor>
              </controlPr>
            </control>
          </mc:Choice>
        </mc:AlternateContent>
        <mc:AlternateContent xmlns:mc="http://schemas.openxmlformats.org/markup-compatibility/2006">
          <mc:Choice Requires="x14">
            <control shapeId="31758" r:id="rId17" name="Check Box 14">
              <controlPr defaultSize="0" autoFill="0" autoLine="0" autoPict="0">
                <anchor moveWithCells="1">
                  <from>
                    <xdr:col>16</xdr:col>
                    <xdr:colOff>146050</xdr:colOff>
                    <xdr:row>37</xdr:row>
                    <xdr:rowOff>184150</xdr:rowOff>
                  </from>
                  <to>
                    <xdr:col>17</xdr:col>
                    <xdr:colOff>127000</xdr:colOff>
                    <xdr:row>39</xdr:row>
                    <xdr:rowOff>38100</xdr:rowOff>
                  </to>
                </anchor>
              </controlPr>
            </control>
          </mc:Choice>
        </mc:AlternateContent>
        <mc:AlternateContent xmlns:mc="http://schemas.openxmlformats.org/markup-compatibility/2006">
          <mc:Choice Requires="x14">
            <control shapeId="31759" r:id="rId18" name="Check Box 15">
              <controlPr defaultSize="0" autoFill="0" autoLine="0" autoPict="0">
                <anchor moveWithCells="1">
                  <from>
                    <xdr:col>16</xdr:col>
                    <xdr:colOff>146050</xdr:colOff>
                    <xdr:row>38</xdr:row>
                    <xdr:rowOff>184150</xdr:rowOff>
                  </from>
                  <to>
                    <xdr:col>17</xdr:col>
                    <xdr:colOff>127000</xdr:colOff>
                    <xdr:row>40</xdr:row>
                    <xdr:rowOff>38100</xdr:rowOff>
                  </to>
                </anchor>
              </controlPr>
            </control>
          </mc:Choice>
        </mc:AlternateContent>
        <mc:AlternateContent xmlns:mc="http://schemas.openxmlformats.org/markup-compatibility/2006">
          <mc:Choice Requires="x14">
            <control shapeId="31760" r:id="rId19" name="Check Box 16">
              <controlPr defaultSize="0" autoFill="0" autoLine="0" autoPict="0">
                <anchor moveWithCells="1">
                  <from>
                    <xdr:col>16</xdr:col>
                    <xdr:colOff>146050</xdr:colOff>
                    <xdr:row>39</xdr:row>
                    <xdr:rowOff>184150</xdr:rowOff>
                  </from>
                  <to>
                    <xdr:col>17</xdr:col>
                    <xdr:colOff>127000</xdr:colOff>
                    <xdr:row>41</xdr:row>
                    <xdr:rowOff>38100</xdr:rowOff>
                  </to>
                </anchor>
              </controlPr>
            </control>
          </mc:Choice>
        </mc:AlternateContent>
        <mc:AlternateContent xmlns:mc="http://schemas.openxmlformats.org/markup-compatibility/2006">
          <mc:Choice Requires="x14">
            <control shapeId="31761" r:id="rId20" name="Check Box 17">
              <controlPr defaultSize="0" autoFill="0" autoLine="0" autoPict="0">
                <anchor moveWithCells="1">
                  <from>
                    <xdr:col>16</xdr:col>
                    <xdr:colOff>146050</xdr:colOff>
                    <xdr:row>40</xdr:row>
                    <xdr:rowOff>184150</xdr:rowOff>
                  </from>
                  <to>
                    <xdr:col>17</xdr:col>
                    <xdr:colOff>127000</xdr:colOff>
                    <xdr:row>42</xdr:row>
                    <xdr:rowOff>38100</xdr:rowOff>
                  </to>
                </anchor>
              </controlPr>
            </control>
          </mc:Choice>
        </mc:AlternateContent>
        <mc:AlternateContent xmlns:mc="http://schemas.openxmlformats.org/markup-compatibility/2006">
          <mc:Choice Requires="x14">
            <control shapeId="31762" r:id="rId21" name="Check Box 18">
              <controlPr defaultSize="0" autoFill="0" autoLine="0" autoPict="0">
                <anchor moveWithCells="1">
                  <from>
                    <xdr:col>16</xdr:col>
                    <xdr:colOff>146050</xdr:colOff>
                    <xdr:row>41</xdr:row>
                    <xdr:rowOff>184150</xdr:rowOff>
                  </from>
                  <to>
                    <xdr:col>17</xdr:col>
                    <xdr:colOff>127000</xdr:colOff>
                    <xdr:row>43</xdr:row>
                    <xdr:rowOff>38100</xdr:rowOff>
                  </to>
                </anchor>
              </controlPr>
            </control>
          </mc:Choice>
        </mc:AlternateContent>
        <mc:AlternateContent xmlns:mc="http://schemas.openxmlformats.org/markup-compatibility/2006">
          <mc:Choice Requires="x14">
            <control shapeId="31763" r:id="rId22" name="Check Box 19">
              <controlPr defaultSize="0" autoFill="0" autoLine="0" autoPict="0">
                <anchor moveWithCells="1">
                  <from>
                    <xdr:col>16</xdr:col>
                    <xdr:colOff>146050</xdr:colOff>
                    <xdr:row>42</xdr:row>
                    <xdr:rowOff>184150</xdr:rowOff>
                  </from>
                  <to>
                    <xdr:col>17</xdr:col>
                    <xdr:colOff>127000</xdr:colOff>
                    <xdr:row>44</xdr:row>
                    <xdr:rowOff>38100</xdr:rowOff>
                  </to>
                </anchor>
              </controlPr>
            </control>
          </mc:Choice>
        </mc:AlternateContent>
        <mc:AlternateContent xmlns:mc="http://schemas.openxmlformats.org/markup-compatibility/2006">
          <mc:Choice Requires="x14">
            <control shapeId="31764" r:id="rId23" name="Check Box 20">
              <controlPr defaultSize="0" autoFill="0" autoLine="0" autoPict="0">
                <anchor moveWithCells="1">
                  <from>
                    <xdr:col>16</xdr:col>
                    <xdr:colOff>146050</xdr:colOff>
                    <xdr:row>43</xdr:row>
                    <xdr:rowOff>184150</xdr:rowOff>
                  </from>
                  <to>
                    <xdr:col>17</xdr:col>
                    <xdr:colOff>127000</xdr:colOff>
                    <xdr:row>45</xdr:row>
                    <xdr:rowOff>38100</xdr:rowOff>
                  </to>
                </anchor>
              </controlPr>
            </control>
          </mc:Choice>
        </mc:AlternateContent>
        <mc:AlternateContent xmlns:mc="http://schemas.openxmlformats.org/markup-compatibility/2006">
          <mc:Choice Requires="x14">
            <control shapeId="31765" r:id="rId24" name="Check Box 21">
              <controlPr defaultSize="0" autoFill="0" autoLine="0" autoPict="0">
                <anchor moveWithCells="1">
                  <from>
                    <xdr:col>16</xdr:col>
                    <xdr:colOff>146050</xdr:colOff>
                    <xdr:row>44</xdr:row>
                    <xdr:rowOff>184150</xdr:rowOff>
                  </from>
                  <to>
                    <xdr:col>17</xdr:col>
                    <xdr:colOff>127000</xdr:colOff>
                    <xdr:row>46</xdr:row>
                    <xdr:rowOff>38100</xdr:rowOff>
                  </to>
                </anchor>
              </controlPr>
            </control>
          </mc:Choice>
        </mc:AlternateContent>
        <mc:AlternateContent xmlns:mc="http://schemas.openxmlformats.org/markup-compatibility/2006">
          <mc:Choice Requires="x14">
            <control shapeId="31766" r:id="rId25" name="Check Box 22">
              <controlPr defaultSize="0" autoFill="0" autoLine="0" autoPict="0">
                <anchor moveWithCells="1">
                  <from>
                    <xdr:col>16</xdr:col>
                    <xdr:colOff>146050</xdr:colOff>
                    <xdr:row>45</xdr:row>
                    <xdr:rowOff>184150</xdr:rowOff>
                  </from>
                  <to>
                    <xdr:col>17</xdr:col>
                    <xdr:colOff>127000</xdr:colOff>
                    <xdr:row>47</xdr:row>
                    <xdr:rowOff>38100</xdr:rowOff>
                  </to>
                </anchor>
              </controlPr>
            </control>
          </mc:Choice>
        </mc:AlternateContent>
        <mc:AlternateContent xmlns:mc="http://schemas.openxmlformats.org/markup-compatibility/2006">
          <mc:Choice Requires="x14">
            <control shapeId="31767" r:id="rId26" name="Check Box 23">
              <controlPr defaultSize="0" autoFill="0" autoLine="0" autoPict="0">
                <anchor moveWithCells="1">
                  <from>
                    <xdr:col>16</xdr:col>
                    <xdr:colOff>146050</xdr:colOff>
                    <xdr:row>46</xdr:row>
                    <xdr:rowOff>184150</xdr:rowOff>
                  </from>
                  <to>
                    <xdr:col>17</xdr:col>
                    <xdr:colOff>127000</xdr:colOff>
                    <xdr:row>48</xdr:row>
                    <xdr:rowOff>38100</xdr:rowOff>
                  </to>
                </anchor>
              </controlPr>
            </control>
          </mc:Choice>
        </mc:AlternateContent>
        <mc:AlternateContent xmlns:mc="http://schemas.openxmlformats.org/markup-compatibility/2006">
          <mc:Choice Requires="x14">
            <control shapeId="31768" r:id="rId27" name="Check Box 24">
              <controlPr defaultSize="0" autoFill="0" autoLine="0" autoPict="0">
                <anchor moveWithCells="1">
                  <from>
                    <xdr:col>16</xdr:col>
                    <xdr:colOff>146050</xdr:colOff>
                    <xdr:row>47</xdr:row>
                    <xdr:rowOff>184150</xdr:rowOff>
                  </from>
                  <to>
                    <xdr:col>17</xdr:col>
                    <xdr:colOff>127000</xdr:colOff>
                    <xdr:row>49</xdr:row>
                    <xdr:rowOff>38100</xdr:rowOff>
                  </to>
                </anchor>
              </controlPr>
            </control>
          </mc:Choice>
        </mc:AlternateContent>
        <mc:AlternateContent xmlns:mc="http://schemas.openxmlformats.org/markup-compatibility/2006">
          <mc:Choice Requires="x14">
            <control shapeId="31769" r:id="rId28" name="Check Box 25">
              <controlPr defaultSize="0" autoFill="0" autoLine="0" autoPict="0">
                <anchor moveWithCells="1">
                  <from>
                    <xdr:col>16</xdr:col>
                    <xdr:colOff>146050</xdr:colOff>
                    <xdr:row>48</xdr:row>
                    <xdr:rowOff>184150</xdr:rowOff>
                  </from>
                  <to>
                    <xdr:col>17</xdr:col>
                    <xdr:colOff>114300</xdr:colOff>
                    <xdr:row>50</xdr:row>
                    <xdr:rowOff>0</xdr:rowOff>
                  </to>
                </anchor>
              </controlPr>
            </control>
          </mc:Choice>
        </mc:AlternateContent>
        <mc:AlternateContent xmlns:mc="http://schemas.openxmlformats.org/markup-compatibility/2006">
          <mc:Choice Requires="x14">
            <control shapeId="31770" r:id="rId29" name="Check Box 26">
              <controlPr defaultSize="0" autoFill="0" autoLine="0" autoPict="0">
                <anchor moveWithCells="1">
                  <from>
                    <xdr:col>16</xdr:col>
                    <xdr:colOff>146050</xdr:colOff>
                    <xdr:row>49</xdr:row>
                    <xdr:rowOff>184150</xdr:rowOff>
                  </from>
                  <to>
                    <xdr:col>17</xdr:col>
                    <xdr:colOff>114300</xdr:colOff>
                    <xdr:row>51</xdr:row>
                    <xdr:rowOff>38100</xdr:rowOff>
                  </to>
                </anchor>
              </controlPr>
            </control>
          </mc:Choice>
        </mc:AlternateContent>
        <mc:AlternateContent xmlns:mc="http://schemas.openxmlformats.org/markup-compatibility/2006">
          <mc:Choice Requires="x14">
            <control shapeId="31771" r:id="rId30" name="Check Box 27">
              <controlPr defaultSize="0" autoFill="0" autoLine="0" autoPict="0">
                <anchor moveWithCells="1">
                  <from>
                    <xdr:col>16</xdr:col>
                    <xdr:colOff>146050</xdr:colOff>
                    <xdr:row>50</xdr:row>
                    <xdr:rowOff>184150</xdr:rowOff>
                  </from>
                  <to>
                    <xdr:col>17</xdr:col>
                    <xdr:colOff>114300</xdr:colOff>
                    <xdr:row>52</xdr:row>
                    <xdr:rowOff>38100</xdr:rowOff>
                  </to>
                </anchor>
              </controlPr>
            </control>
          </mc:Choice>
        </mc:AlternateContent>
        <mc:AlternateContent xmlns:mc="http://schemas.openxmlformats.org/markup-compatibility/2006">
          <mc:Choice Requires="x14">
            <control shapeId="31772" r:id="rId31" name="Check Box 28">
              <controlPr defaultSize="0" autoFill="0" autoLine="0" autoPict="0">
                <anchor moveWithCells="1">
                  <from>
                    <xdr:col>16</xdr:col>
                    <xdr:colOff>146050</xdr:colOff>
                    <xdr:row>51</xdr:row>
                    <xdr:rowOff>184150</xdr:rowOff>
                  </from>
                  <to>
                    <xdr:col>17</xdr:col>
                    <xdr:colOff>114300</xdr:colOff>
                    <xdr:row>53</xdr:row>
                    <xdr:rowOff>38100</xdr:rowOff>
                  </to>
                </anchor>
              </controlPr>
            </control>
          </mc:Choice>
        </mc:AlternateContent>
        <mc:AlternateContent xmlns:mc="http://schemas.openxmlformats.org/markup-compatibility/2006">
          <mc:Choice Requires="x14">
            <control shapeId="31773" r:id="rId32" name="Check Box 29">
              <controlPr defaultSize="0" autoFill="0" autoLine="0" autoPict="0">
                <anchor moveWithCells="1">
                  <from>
                    <xdr:col>16</xdr:col>
                    <xdr:colOff>146050</xdr:colOff>
                    <xdr:row>52</xdr:row>
                    <xdr:rowOff>184150</xdr:rowOff>
                  </from>
                  <to>
                    <xdr:col>17</xdr:col>
                    <xdr:colOff>114300</xdr:colOff>
                    <xdr:row>54</xdr:row>
                    <xdr:rowOff>38100</xdr:rowOff>
                  </to>
                </anchor>
              </controlPr>
            </control>
          </mc:Choice>
        </mc:AlternateContent>
        <mc:AlternateContent xmlns:mc="http://schemas.openxmlformats.org/markup-compatibility/2006">
          <mc:Choice Requires="x14">
            <control shapeId="31774" r:id="rId33" name="Check Box 30">
              <controlPr defaultSize="0" autoFill="0" autoLine="0" autoPict="0">
                <anchor moveWithCells="1">
                  <from>
                    <xdr:col>16</xdr:col>
                    <xdr:colOff>146050</xdr:colOff>
                    <xdr:row>53</xdr:row>
                    <xdr:rowOff>184150</xdr:rowOff>
                  </from>
                  <to>
                    <xdr:col>17</xdr:col>
                    <xdr:colOff>114300</xdr:colOff>
                    <xdr:row>55</xdr:row>
                    <xdr:rowOff>38100</xdr:rowOff>
                  </to>
                </anchor>
              </controlPr>
            </control>
          </mc:Choice>
        </mc:AlternateContent>
        <mc:AlternateContent xmlns:mc="http://schemas.openxmlformats.org/markup-compatibility/2006">
          <mc:Choice Requires="x14">
            <control shapeId="31775" r:id="rId34" name="Check Box 31">
              <controlPr defaultSize="0" autoFill="0" autoLine="0" autoPict="0">
                <anchor moveWithCells="1">
                  <from>
                    <xdr:col>16</xdr:col>
                    <xdr:colOff>146050</xdr:colOff>
                    <xdr:row>54</xdr:row>
                    <xdr:rowOff>184150</xdr:rowOff>
                  </from>
                  <to>
                    <xdr:col>17</xdr:col>
                    <xdr:colOff>114300</xdr:colOff>
                    <xdr:row>56</xdr:row>
                    <xdr:rowOff>38100</xdr:rowOff>
                  </to>
                </anchor>
              </controlPr>
            </control>
          </mc:Choice>
        </mc:AlternateContent>
        <mc:AlternateContent xmlns:mc="http://schemas.openxmlformats.org/markup-compatibility/2006">
          <mc:Choice Requires="x14">
            <control shapeId="31776" r:id="rId35" name="Check Box 32">
              <controlPr defaultSize="0" autoFill="0" autoLine="0" autoPict="0">
                <anchor moveWithCells="1">
                  <from>
                    <xdr:col>16</xdr:col>
                    <xdr:colOff>146050</xdr:colOff>
                    <xdr:row>55</xdr:row>
                    <xdr:rowOff>184150</xdr:rowOff>
                  </from>
                  <to>
                    <xdr:col>17</xdr:col>
                    <xdr:colOff>114300</xdr:colOff>
                    <xdr:row>57</xdr:row>
                    <xdr:rowOff>38100</xdr:rowOff>
                  </to>
                </anchor>
              </controlPr>
            </control>
          </mc:Choice>
        </mc:AlternateContent>
        <mc:AlternateContent xmlns:mc="http://schemas.openxmlformats.org/markup-compatibility/2006">
          <mc:Choice Requires="x14">
            <control shapeId="31777" r:id="rId36" name="Check Box 33">
              <controlPr defaultSize="0" autoFill="0" autoLine="0" autoPict="0">
                <anchor moveWithCells="1">
                  <from>
                    <xdr:col>16</xdr:col>
                    <xdr:colOff>146050</xdr:colOff>
                    <xdr:row>56</xdr:row>
                    <xdr:rowOff>184150</xdr:rowOff>
                  </from>
                  <to>
                    <xdr:col>17</xdr:col>
                    <xdr:colOff>114300</xdr:colOff>
                    <xdr:row>58</xdr:row>
                    <xdr:rowOff>38100</xdr:rowOff>
                  </to>
                </anchor>
              </controlPr>
            </control>
          </mc:Choice>
        </mc:AlternateContent>
        <mc:AlternateContent xmlns:mc="http://schemas.openxmlformats.org/markup-compatibility/2006">
          <mc:Choice Requires="x14">
            <control shapeId="31778" r:id="rId37" name="Check Box 34">
              <controlPr defaultSize="0" autoFill="0" autoLine="0" autoPict="0">
                <anchor moveWithCells="1">
                  <from>
                    <xdr:col>16</xdr:col>
                    <xdr:colOff>146050</xdr:colOff>
                    <xdr:row>57</xdr:row>
                    <xdr:rowOff>184150</xdr:rowOff>
                  </from>
                  <to>
                    <xdr:col>17</xdr:col>
                    <xdr:colOff>114300</xdr:colOff>
                    <xdr:row>59</xdr:row>
                    <xdr:rowOff>38100</xdr:rowOff>
                  </to>
                </anchor>
              </controlPr>
            </control>
          </mc:Choice>
        </mc:AlternateContent>
        <mc:AlternateContent xmlns:mc="http://schemas.openxmlformats.org/markup-compatibility/2006">
          <mc:Choice Requires="x14">
            <control shapeId="31779" r:id="rId38" name="Check Box 35">
              <controlPr defaultSize="0" autoFill="0" autoLine="0" autoPict="0">
                <anchor moveWithCells="1">
                  <from>
                    <xdr:col>16</xdr:col>
                    <xdr:colOff>146050</xdr:colOff>
                    <xdr:row>58</xdr:row>
                    <xdr:rowOff>184150</xdr:rowOff>
                  </from>
                  <to>
                    <xdr:col>17</xdr:col>
                    <xdr:colOff>114300</xdr:colOff>
                    <xdr:row>60</xdr:row>
                    <xdr:rowOff>38100</xdr:rowOff>
                  </to>
                </anchor>
              </controlPr>
            </control>
          </mc:Choice>
        </mc:AlternateContent>
        <mc:AlternateContent xmlns:mc="http://schemas.openxmlformats.org/markup-compatibility/2006">
          <mc:Choice Requires="x14">
            <control shapeId="31780" r:id="rId39" name="Check Box 36">
              <controlPr defaultSize="0" autoFill="0" autoLine="0" autoPict="0">
                <anchor moveWithCells="1">
                  <from>
                    <xdr:col>16</xdr:col>
                    <xdr:colOff>146050</xdr:colOff>
                    <xdr:row>59</xdr:row>
                    <xdr:rowOff>184150</xdr:rowOff>
                  </from>
                  <to>
                    <xdr:col>17</xdr:col>
                    <xdr:colOff>114300</xdr:colOff>
                    <xdr:row>61</xdr:row>
                    <xdr:rowOff>38100</xdr:rowOff>
                  </to>
                </anchor>
              </controlPr>
            </control>
          </mc:Choice>
        </mc:AlternateContent>
        <mc:AlternateContent xmlns:mc="http://schemas.openxmlformats.org/markup-compatibility/2006">
          <mc:Choice Requires="x14">
            <control shapeId="31781" r:id="rId40" name="Check Box 37">
              <controlPr defaultSize="0" autoFill="0" autoLine="0" autoPict="0">
                <anchor moveWithCells="1">
                  <from>
                    <xdr:col>16</xdr:col>
                    <xdr:colOff>146050</xdr:colOff>
                    <xdr:row>60</xdr:row>
                    <xdr:rowOff>184150</xdr:rowOff>
                  </from>
                  <to>
                    <xdr:col>17</xdr:col>
                    <xdr:colOff>114300</xdr:colOff>
                    <xdr:row>62</xdr:row>
                    <xdr:rowOff>38100</xdr:rowOff>
                  </to>
                </anchor>
              </controlPr>
            </control>
          </mc:Choice>
        </mc:AlternateContent>
        <mc:AlternateContent xmlns:mc="http://schemas.openxmlformats.org/markup-compatibility/2006">
          <mc:Choice Requires="x14">
            <control shapeId="31782" r:id="rId41" name="Check Box 38">
              <controlPr defaultSize="0" autoFill="0" autoLine="0" autoPict="0">
                <anchor moveWithCells="1">
                  <from>
                    <xdr:col>16</xdr:col>
                    <xdr:colOff>146050</xdr:colOff>
                    <xdr:row>61</xdr:row>
                    <xdr:rowOff>184150</xdr:rowOff>
                  </from>
                  <to>
                    <xdr:col>17</xdr:col>
                    <xdr:colOff>114300</xdr:colOff>
                    <xdr:row>63</xdr:row>
                    <xdr:rowOff>0</xdr:rowOff>
                  </to>
                </anchor>
              </controlPr>
            </control>
          </mc:Choice>
        </mc:AlternateContent>
        <mc:AlternateContent xmlns:mc="http://schemas.openxmlformats.org/markup-compatibility/2006">
          <mc:Choice Requires="x14">
            <control shapeId="31783" r:id="rId42" name="Check Box 39">
              <controlPr defaultSize="0" autoFill="0" autoLine="0" autoPict="0">
                <anchor moveWithCells="1">
                  <from>
                    <xdr:col>7</xdr:col>
                    <xdr:colOff>203200</xdr:colOff>
                    <xdr:row>10</xdr:row>
                    <xdr:rowOff>107950</xdr:rowOff>
                  </from>
                  <to>
                    <xdr:col>8</xdr:col>
                    <xdr:colOff>127000</xdr:colOff>
                    <xdr:row>11</xdr:row>
                    <xdr:rowOff>88900</xdr:rowOff>
                  </to>
                </anchor>
              </controlPr>
            </control>
          </mc:Choice>
        </mc:AlternateContent>
        <mc:AlternateContent xmlns:mc="http://schemas.openxmlformats.org/markup-compatibility/2006">
          <mc:Choice Requires="x14">
            <control shapeId="31784" r:id="rId43" name="Check Box 40">
              <controlPr defaultSize="0" autoFill="0" autoLine="0" autoPict="0">
                <anchor moveWithCells="1">
                  <from>
                    <xdr:col>16</xdr:col>
                    <xdr:colOff>146050</xdr:colOff>
                    <xdr:row>15</xdr:row>
                    <xdr:rowOff>184150</xdr:rowOff>
                  </from>
                  <to>
                    <xdr:col>17</xdr:col>
                    <xdr:colOff>114300</xdr:colOff>
                    <xdr:row>17</xdr:row>
                    <xdr:rowOff>38100</xdr:rowOff>
                  </to>
                </anchor>
              </controlPr>
            </control>
          </mc:Choice>
        </mc:AlternateContent>
        <mc:AlternateContent xmlns:mc="http://schemas.openxmlformats.org/markup-compatibility/2006">
          <mc:Choice Requires="x14">
            <control shapeId="31785" r:id="rId44" name="Check Box 41">
              <controlPr defaultSize="0" autoFill="0" autoLine="0" autoPict="0">
                <anchor moveWithCells="1">
                  <from>
                    <xdr:col>16</xdr:col>
                    <xdr:colOff>146050</xdr:colOff>
                    <xdr:row>16</xdr:row>
                    <xdr:rowOff>184150</xdr:rowOff>
                  </from>
                  <to>
                    <xdr:col>17</xdr:col>
                    <xdr:colOff>114300</xdr:colOff>
                    <xdr:row>18</xdr:row>
                    <xdr:rowOff>38100</xdr:rowOff>
                  </to>
                </anchor>
              </controlPr>
            </control>
          </mc:Choice>
        </mc:AlternateContent>
        <mc:AlternateContent xmlns:mc="http://schemas.openxmlformats.org/markup-compatibility/2006">
          <mc:Choice Requires="x14">
            <control shapeId="31786" r:id="rId45" name="Check Box 42">
              <controlPr defaultSize="0" autoFill="0" autoLine="0" autoPict="0">
                <anchor moveWithCells="1">
                  <from>
                    <xdr:col>16</xdr:col>
                    <xdr:colOff>146050</xdr:colOff>
                    <xdr:row>17</xdr:row>
                    <xdr:rowOff>184150</xdr:rowOff>
                  </from>
                  <to>
                    <xdr:col>17</xdr:col>
                    <xdr:colOff>114300</xdr:colOff>
                    <xdr:row>19</xdr:row>
                    <xdr:rowOff>38100</xdr:rowOff>
                  </to>
                </anchor>
              </controlPr>
            </control>
          </mc:Choice>
        </mc:AlternateContent>
        <mc:AlternateContent xmlns:mc="http://schemas.openxmlformats.org/markup-compatibility/2006">
          <mc:Choice Requires="x14">
            <control shapeId="31787" r:id="rId46" name="Check Box 43">
              <controlPr defaultSize="0" autoFill="0" autoLine="0" autoPict="0">
                <anchor moveWithCells="1">
                  <from>
                    <xdr:col>16</xdr:col>
                    <xdr:colOff>146050</xdr:colOff>
                    <xdr:row>18</xdr:row>
                    <xdr:rowOff>184150</xdr:rowOff>
                  </from>
                  <to>
                    <xdr:col>17</xdr:col>
                    <xdr:colOff>114300</xdr:colOff>
                    <xdr:row>20</xdr:row>
                    <xdr:rowOff>38100</xdr:rowOff>
                  </to>
                </anchor>
              </controlPr>
            </control>
          </mc:Choice>
        </mc:AlternateContent>
        <mc:AlternateContent xmlns:mc="http://schemas.openxmlformats.org/markup-compatibility/2006">
          <mc:Choice Requires="x14">
            <control shapeId="31788" r:id="rId47" name="Check Box 44">
              <controlPr defaultSize="0" autoFill="0" autoLine="0" autoPict="0">
                <anchor moveWithCells="1">
                  <from>
                    <xdr:col>16</xdr:col>
                    <xdr:colOff>146050</xdr:colOff>
                    <xdr:row>19</xdr:row>
                    <xdr:rowOff>184150</xdr:rowOff>
                  </from>
                  <to>
                    <xdr:col>17</xdr:col>
                    <xdr:colOff>114300</xdr:colOff>
                    <xdr:row>21</xdr:row>
                    <xdr:rowOff>38100</xdr:rowOff>
                  </to>
                </anchor>
              </controlPr>
            </control>
          </mc:Choice>
        </mc:AlternateContent>
        <mc:AlternateContent xmlns:mc="http://schemas.openxmlformats.org/markup-compatibility/2006">
          <mc:Choice Requires="x14">
            <control shapeId="31789" r:id="rId48" name="Check Box 45">
              <controlPr defaultSize="0" autoFill="0" autoLine="0" autoPict="0">
                <anchor moveWithCells="1">
                  <from>
                    <xdr:col>16</xdr:col>
                    <xdr:colOff>146050</xdr:colOff>
                    <xdr:row>20</xdr:row>
                    <xdr:rowOff>184150</xdr:rowOff>
                  </from>
                  <to>
                    <xdr:col>17</xdr:col>
                    <xdr:colOff>114300</xdr:colOff>
                    <xdr:row>22</xdr:row>
                    <xdr:rowOff>38100</xdr:rowOff>
                  </to>
                </anchor>
              </controlPr>
            </control>
          </mc:Choice>
        </mc:AlternateContent>
        <mc:AlternateContent xmlns:mc="http://schemas.openxmlformats.org/markup-compatibility/2006">
          <mc:Choice Requires="x14">
            <control shapeId="31790" r:id="rId49" name="Check Box 46">
              <controlPr defaultSize="0" autoFill="0" autoLine="0" autoPict="0">
                <anchor moveWithCells="1">
                  <from>
                    <xdr:col>16</xdr:col>
                    <xdr:colOff>146050</xdr:colOff>
                    <xdr:row>22</xdr:row>
                    <xdr:rowOff>184150</xdr:rowOff>
                  </from>
                  <to>
                    <xdr:col>17</xdr:col>
                    <xdr:colOff>114300</xdr:colOff>
                    <xdr:row>24</xdr:row>
                    <xdr:rowOff>38100</xdr:rowOff>
                  </to>
                </anchor>
              </controlPr>
            </control>
          </mc:Choice>
        </mc:AlternateContent>
        <mc:AlternateContent xmlns:mc="http://schemas.openxmlformats.org/markup-compatibility/2006">
          <mc:Choice Requires="x14">
            <control shapeId="31791" r:id="rId50" name="Check Box 47">
              <controlPr defaultSize="0" autoFill="0" autoLine="0" autoPict="0">
                <anchor moveWithCells="1">
                  <from>
                    <xdr:col>16</xdr:col>
                    <xdr:colOff>146050</xdr:colOff>
                    <xdr:row>21</xdr:row>
                    <xdr:rowOff>184150</xdr:rowOff>
                  </from>
                  <to>
                    <xdr:col>17</xdr:col>
                    <xdr:colOff>114300</xdr:colOff>
                    <xdr:row>23</xdr:row>
                    <xdr:rowOff>38100</xdr:rowOff>
                  </to>
                </anchor>
              </controlPr>
            </control>
          </mc:Choice>
        </mc:AlternateContent>
        <mc:AlternateContent xmlns:mc="http://schemas.openxmlformats.org/markup-compatibility/2006">
          <mc:Choice Requires="x14">
            <control shapeId="31792" r:id="rId51" name="Check Box 48">
              <controlPr defaultSize="0" autoFill="0" autoLine="0" autoPict="0">
                <anchor moveWithCells="1">
                  <from>
                    <xdr:col>16</xdr:col>
                    <xdr:colOff>146050</xdr:colOff>
                    <xdr:row>23</xdr:row>
                    <xdr:rowOff>184150</xdr:rowOff>
                  </from>
                  <to>
                    <xdr:col>17</xdr:col>
                    <xdr:colOff>114300</xdr:colOff>
                    <xdr:row>25</xdr:row>
                    <xdr:rowOff>38100</xdr:rowOff>
                  </to>
                </anchor>
              </controlPr>
            </control>
          </mc:Choice>
        </mc:AlternateContent>
        <mc:AlternateContent xmlns:mc="http://schemas.openxmlformats.org/markup-compatibility/2006">
          <mc:Choice Requires="x14">
            <control shapeId="31793" r:id="rId52" name="Check Box 49">
              <controlPr defaultSize="0" autoFill="0" autoLine="0" autoPict="0">
                <anchor moveWithCells="1">
                  <from>
                    <xdr:col>16</xdr:col>
                    <xdr:colOff>146050</xdr:colOff>
                    <xdr:row>24</xdr:row>
                    <xdr:rowOff>184150</xdr:rowOff>
                  </from>
                  <to>
                    <xdr:col>17</xdr:col>
                    <xdr:colOff>114300</xdr:colOff>
                    <xdr:row>26</xdr:row>
                    <xdr:rowOff>38100</xdr:rowOff>
                  </to>
                </anchor>
              </controlPr>
            </control>
          </mc:Choice>
        </mc:AlternateContent>
        <mc:AlternateContent xmlns:mc="http://schemas.openxmlformats.org/markup-compatibility/2006">
          <mc:Choice Requires="x14">
            <control shapeId="31794" r:id="rId53" name="Check Box 50">
              <controlPr defaultSize="0" autoFill="0" autoLine="0" autoPict="0">
                <anchor moveWithCells="1">
                  <from>
                    <xdr:col>16</xdr:col>
                    <xdr:colOff>146050</xdr:colOff>
                    <xdr:row>25</xdr:row>
                    <xdr:rowOff>184150</xdr:rowOff>
                  </from>
                  <to>
                    <xdr:col>17</xdr:col>
                    <xdr:colOff>114300</xdr:colOff>
                    <xdr:row>27</xdr:row>
                    <xdr:rowOff>38100</xdr:rowOff>
                  </to>
                </anchor>
              </controlPr>
            </control>
          </mc:Choice>
        </mc:AlternateContent>
        <mc:AlternateContent xmlns:mc="http://schemas.openxmlformats.org/markup-compatibility/2006">
          <mc:Choice Requires="x14">
            <control shapeId="31795" r:id="rId54" name="Check Box 51">
              <controlPr defaultSize="0" autoFill="0" autoLine="0" autoPict="0">
                <anchor moveWithCells="1">
                  <from>
                    <xdr:col>16</xdr:col>
                    <xdr:colOff>146050</xdr:colOff>
                    <xdr:row>30</xdr:row>
                    <xdr:rowOff>184150</xdr:rowOff>
                  </from>
                  <to>
                    <xdr:col>17</xdr:col>
                    <xdr:colOff>114300</xdr:colOff>
                    <xdr:row>32</xdr:row>
                    <xdr:rowOff>0</xdr:rowOff>
                  </to>
                </anchor>
              </controlPr>
            </control>
          </mc:Choice>
        </mc:AlternateContent>
        <mc:AlternateContent xmlns:mc="http://schemas.openxmlformats.org/markup-compatibility/2006">
          <mc:Choice Requires="x14">
            <control shapeId="31796" r:id="rId55" name="Check Box 52">
              <controlPr defaultSize="0" autoFill="0" autoLine="0" autoPict="0">
                <anchor moveWithCells="1">
                  <from>
                    <xdr:col>16</xdr:col>
                    <xdr:colOff>146050</xdr:colOff>
                    <xdr:row>31</xdr:row>
                    <xdr:rowOff>0</xdr:rowOff>
                  </from>
                  <to>
                    <xdr:col>17</xdr:col>
                    <xdr:colOff>114300</xdr:colOff>
                    <xdr:row>32</xdr:row>
                    <xdr:rowOff>12700</xdr:rowOff>
                  </to>
                </anchor>
              </controlPr>
            </control>
          </mc:Choice>
        </mc:AlternateContent>
        <mc:AlternateContent xmlns:mc="http://schemas.openxmlformats.org/markup-compatibility/2006">
          <mc:Choice Requires="x14">
            <control shapeId="31797" r:id="rId56" name="Check Box 53">
              <controlPr defaultSize="0" autoFill="0" autoLine="0" autoPict="0">
                <anchor moveWithCells="1">
                  <from>
                    <xdr:col>16</xdr:col>
                    <xdr:colOff>146050</xdr:colOff>
                    <xdr:row>38</xdr:row>
                    <xdr:rowOff>184150</xdr:rowOff>
                  </from>
                  <to>
                    <xdr:col>17</xdr:col>
                    <xdr:colOff>127000</xdr:colOff>
                    <xdr:row>40</xdr:row>
                    <xdr:rowOff>38100</xdr:rowOff>
                  </to>
                </anchor>
              </controlPr>
            </control>
          </mc:Choice>
        </mc:AlternateContent>
      </controls>
    </mc:Choice>
  </mc:AlternateContent>
  <tableParts count="1">
    <tablePart r:id="rId57"/>
  </tablePar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01ADC8-23BA-4571-A515-E71E45EEC71F}">
  <sheetPr filterMode="1">
    <tabColor rgb="FF92D050"/>
    <pageSetUpPr autoPageBreaks="0"/>
  </sheetPr>
  <dimension ref="A1:AJ280"/>
  <sheetViews>
    <sheetView showGridLines="0" zoomScaleNormal="100" zoomScaleSheetLayoutView="100" workbookViewId="0">
      <pane ySplit="14" topLeftCell="A15" activePane="bottomLeft" state="frozen"/>
      <selection pane="bottomLeft" activeCell="A2" sqref="A2:Q2"/>
    </sheetView>
  </sheetViews>
  <sheetFormatPr defaultColWidth="9" defaultRowHeight="30" customHeight="1" x14ac:dyDescent="0.3"/>
  <cols>
    <col min="1" max="1" width="7.33203125" style="73" customWidth="1"/>
    <col min="2" max="2" width="6.33203125" style="73" customWidth="1"/>
    <col min="3" max="9" width="5.83203125" style="73" customWidth="1"/>
    <col min="10" max="10" width="10.58203125" style="73" customWidth="1"/>
    <col min="11" max="15" width="5.83203125" style="73" customWidth="1"/>
    <col min="16" max="16" width="8.08203125" style="73" customWidth="1"/>
    <col min="17" max="18" width="5.83203125" style="73" customWidth="1"/>
    <col min="19" max="19" width="9.08203125" style="33" customWidth="1"/>
    <col min="20" max="20" width="11.83203125" style="33" customWidth="1"/>
    <col min="21" max="21" width="9.08203125" style="33" customWidth="1"/>
    <col min="22" max="22" width="12.58203125" style="73" hidden="1" customWidth="1"/>
    <col min="23" max="23" width="9" style="14"/>
    <col min="24" max="24" width="11.58203125" style="14" customWidth="1"/>
    <col min="25" max="25" width="9" style="14"/>
    <col min="26" max="26" width="8.08203125" style="13" customWidth="1"/>
    <col min="27" max="27" width="6.08203125" style="14" customWidth="1"/>
    <col min="28" max="28" width="9" style="14"/>
    <col min="29" max="33" width="9" style="13"/>
    <col min="34" max="34" width="21.58203125" style="73" customWidth="1"/>
    <col min="35" max="16384" width="9" style="73"/>
  </cols>
  <sheetData>
    <row r="1" spans="1:36" ht="7" customHeight="1" x14ac:dyDescent="0.3">
      <c r="A1" s="95"/>
      <c r="B1" s="95"/>
      <c r="C1" s="95"/>
      <c r="D1" s="95"/>
      <c r="E1" s="95"/>
      <c r="F1" s="95"/>
      <c r="G1" s="95"/>
      <c r="H1" s="95"/>
      <c r="I1" s="95"/>
      <c r="J1" s="95"/>
      <c r="K1" s="95"/>
      <c r="L1" s="95"/>
      <c r="M1" s="166"/>
      <c r="N1" s="95"/>
      <c r="O1" s="95"/>
      <c r="P1" s="95"/>
      <c r="Q1" s="95"/>
      <c r="R1" s="95"/>
      <c r="S1" s="96"/>
      <c r="T1" s="13"/>
      <c r="U1" s="13"/>
    </row>
    <row r="2" spans="1:36" ht="21.65" customHeight="1" x14ac:dyDescent="0.3">
      <c r="A2" s="314" t="s">
        <v>112</v>
      </c>
      <c r="B2" s="314"/>
      <c r="C2" s="314"/>
      <c r="D2" s="315"/>
      <c r="E2" s="315"/>
      <c r="F2" s="315"/>
      <c r="G2" s="315"/>
      <c r="H2" s="315"/>
      <c r="I2" s="315"/>
      <c r="J2" s="316"/>
      <c r="K2" s="316"/>
      <c r="L2" s="316"/>
      <c r="M2" s="316"/>
      <c r="N2" s="316"/>
      <c r="O2" s="316"/>
      <c r="P2" s="316"/>
      <c r="Q2" s="316"/>
      <c r="R2" s="95"/>
      <c r="S2" s="97" t="s">
        <v>97</v>
      </c>
      <c r="T2" s="317" t="s">
        <v>143</v>
      </c>
      <c r="U2" s="318"/>
      <c r="W2" s="70"/>
    </row>
    <row r="3" spans="1:36" ht="24.65" customHeight="1" x14ac:dyDescent="0.3">
      <c r="A3" s="319" t="s">
        <v>114</v>
      </c>
      <c r="B3" s="320"/>
      <c r="C3" s="320"/>
      <c r="D3" s="320"/>
      <c r="E3" s="320"/>
      <c r="F3" s="320"/>
      <c r="G3" s="320"/>
      <c r="H3" s="320"/>
      <c r="I3" s="320"/>
      <c r="J3" s="320"/>
      <c r="K3" s="320"/>
      <c r="L3" s="320"/>
      <c r="M3" s="320"/>
      <c r="N3" s="320"/>
      <c r="O3" s="320"/>
      <c r="P3" s="320"/>
      <c r="Q3" s="320"/>
      <c r="R3" s="320"/>
      <c r="S3" s="321"/>
      <c r="T3" s="289" t="str">
        <f>IF($Y$16=TRUE,IF(COUNTIF(U15:U63,"&gt;0")&gt;0,"All-Day Activity checkbox cannot be marked if other time is tracked in rows.",""),IF((COUNTIFS(A15:A63,"",U15:U63,"&gt;0")&gt;0),"Time tracked exceeds your workday hours",IF((49-(COUNTIF($A$15:$A$63,"")+COUNTIF($R$15:$R$63,"LUNCH")))*15=U64,"",IF((49-(COUNTIF($A$15:$A$63,"")+COUNTIF($R$15:$R$63,"LUNCH")))*15&lt;U64,"Time tracked exceeds your workday hours.","You must track the entire time in each 15 minute-increment of your workday, excluding any lunch breaks."))))</f>
        <v>You must track the entire time in each 15 minute-increment of your workday, excluding any lunch breaks.</v>
      </c>
      <c r="U3" s="290"/>
      <c r="W3" s="14">
        <f>IF(T3="",0,1)</f>
        <v>1</v>
      </c>
    </row>
    <row r="4" spans="1:36" ht="12.65" customHeight="1" x14ac:dyDescent="0.3">
      <c r="A4" s="95"/>
      <c r="B4" s="95"/>
      <c r="C4" s="95"/>
      <c r="D4" s="95"/>
      <c r="E4" s="95"/>
      <c r="F4" s="95"/>
      <c r="G4" s="95"/>
      <c r="H4" s="95"/>
      <c r="I4" s="95"/>
      <c r="J4" s="95"/>
      <c r="K4" s="95"/>
      <c r="L4" s="95"/>
      <c r="M4" s="166"/>
      <c r="N4" s="95"/>
      <c r="O4" s="95"/>
      <c r="P4" s="95"/>
      <c r="Q4" s="95"/>
      <c r="R4" s="95"/>
      <c r="S4" s="96"/>
      <c r="T4" s="289"/>
      <c r="U4" s="290"/>
      <c r="W4" s="77"/>
      <c r="Y4" s="15" t="s">
        <v>9</v>
      </c>
    </row>
    <row r="5" spans="1:36" s="17" customFormat="1" ht="12.65" customHeight="1" x14ac:dyDescent="0.25">
      <c r="A5" s="322" t="s">
        <v>8</v>
      </c>
      <c r="B5" s="323"/>
      <c r="C5" s="324" t="s">
        <v>85</v>
      </c>
      <c r="D5" s="325"/>
      <c r="E5" s="325"/>
      <c r="F5" s="325"/>
      <c r="G5" s="325"/>
      <c r="H5" s="324" t="s">
        <v>86</v>
      </c>
      <c r="I5" s="325"/>
      <c r="J5" s="326"/>
      <c r="K5" s="324" t="s">
        <v>111</v>
      </c>
      <c r="L5" s="325"/>
      <c r="M5" s="325"/>
      <c r="N5" s="325"/>
      <c r="O5" s="326"/>
      <c r="P5" s="327" t="s">
        <v>87</v>
      </c>
      <c r="Q5" s="328"/>
      <c r="R5" s="119"/>
      <c r="S5" s="103" t="s">
        <v>97</v>
      </c>
      <c r="T5" s="289"/>
      <c r="U5" s="290"/>
      <c r="W5" s="78"/>
      <c r="X5" s="18"/>
      <c r="Y5" s="19" t="s">
        <v>10</v>
      </c>
      <c r="Z5" s="20"/>
      <c r="AA5" s="18"/>
      <c r="AB5" s="18"/>
      <c r="AC5" s="20"/>
      <c r="AD5" s="20"/>
      <c r="AE5" s="20"/>
      <c r="AF5" s="20"/>
      <c r="AG5" s="20"/>
    </row>
    <row r="6" spans="1:36" ht="14.15" customHeight="1" x14ac:dyDescent="0.25">
      <c r="A6" s="341">
        <f>Monday!A6+1</f>
        <v>1</v>
      </c>
      <c r="B6" s="342"/>
      <c r="C6" s="343">
        <f>Monday!C6</f>
        <v>0</v>
      </c>
      <c r="D6" s="344"/>
      <c r="E6" s="344"/>
      <c r="F6" s="344"/>
      <c r="G6" s="345"/>
      <c r="H6" s="343">
        <f>Monday!H6</f>
        <v>0</v>
      </c>
      <c r="I6" s="344"/>
      <c r="J6" s="345"/>
      <c r="K6" s="343">
        <f>Monday!K6</f>
        <v>0</v>
      </c>
      <c r="L6" s="344"/>
      <c r="M6" s="344"/>
      <c r="N6" s="344"/>
      <c r="O6" s="345"/>
      <c r="P6" s="343">
        <f>Monday!P6</f>
        <v>0</v>
      </c>
      <c r="Q6" s="345"/>
      <c r="R6" s="62"/>
      <c r="S6" s="16"/>
      <c r="T6" s="289" t="str">
        <f>IF($AB$64&gt;0,"You must delete time tracked during your lunch break.","")</f>
        <v/>
      </c>
      <c r="U6" s="290"/>
      <c r="W6" s="14">
        <f>IF(T6="",0,1)</f>
        <v>0</v>
      </c>
    </row>
    <row r="7" spans="1:36" s="21" customFormat="1" ht="15" customHeight="1" x14ac:dyDescent="0.3">
      <c r="A7" s="98"/>
      <c r="B7" s="99"/>
      <c r="C7" s="99"/>
      <c r="D7" s="100"/>
      <c r="E7" s="100"/>
      <c r="F7" s="100"/>
      <c r="G7" s="100"/>
      <c r="H7" s="101"/>
      <c r="I7" s="102"/>
      <c r="J7" s="102"/>
      <c r="K7" s="340">
        <f>Monday!K7</f>
        <v>0</v>
      </c>
      <c r="L7" s="340"/>
      <c r="M7" s="340"/>
      <c r="N7" s="340"/>
      <c r="O7" s="340"/>
      <c r="P7" s="101"/>
      <c r="Q7" s="101"/>
      <c r="R7" s="101"/>
      <c r="S7" s="103" t="s">
        <v>97</v>
      </c>
      <c r="T7" s="289"/>
      <c r="U7" s="290"/>
      <c r="W7" s="23"/>
      <c r="X7" s="23"/>
      <c r="Y7" s="23"/>
      <c r="Z7" s="22"/>
      <c r="AA7" s="23"/>
      <c r="AB7" s="23"/>
      <c r="AC7" s="22"/>
      <c r="AD7" s="22"/>
      <c r="AE7" s="23"/>
      <c r="AF7" s="22"/>
      <c r="AG7" s="22"/>
    </row>
    <row r="8" spans="1:36" s="24" customFormat="1" ht="23.25" customHeight="1" x14ac:dyDescent="0.3">
      <c r="A8" s="287" t="s">
        <v>118</v>
      </c>
      <c r="B8" s="288"/>
      <c r="C8" s="288"/>
      <c r="D8" s="288"/>
      <c r="E8" s="288"/>
      <c r="F8" s="288"/>
      <c r="G8" s="288"/>
      <c r="H8" s="288"/>
      <c r="I8" s="288"/>
      <c r="J8" s="288"/>
      <c r="K8" s="288"/>
      <c r="L8" s="288"/>
      <c r="M8" s="288"/>
      <c r="N8" s="288"/>
      <c r="O8" s="288"/>
      <c r="P8" s="288"/>
      <c r="Q8" s="288"/>
      <c r="R8" s="288"/>
      <c r="S8" s="288"/>
      <c r="T8" s="289" t="str">
        <f>IF(SUM(W15:W63)&gt;0,"Time tracked in rows with a red highlighted cell exceeds 15 minutes.","")</f>
        <v/>
      </c>
      <c r="U8" s="290"/>
      <c r="W8" s="14">
        <f>IF(T8="",0,1)</f>
        <v>0</v>
      </c>
      <c r="X8" s="26"/>
      <c r="Y8" s="26"/>
      <c r="Z8" s="25"/>
      <c r="AA8" s="26"/>
      <c r="AB8" s="26"/>
      <c r="AC8" s="25"/>
      <c r="AD8" s="25"/>
      <c r="AE8" s="26"/>
      <c r="AF8" s="25"/>
      <c r="AG8" s="25"/>
    </row>
    <row r="9" spans="1:36" s="24" customFormat="1" ht="16.399999999999999" customHeight="1" x14ac:dyDescent="0.3">
      <c r="A9" s="104" t="s">
        <v>144</v>
      </c>
      <c r="B9" s="105"/>
      <c r="C9" s="105"/>
      <c r="D9" s="105"/>
      <c r="E9" s="105"/>
      <c r="F9" s="105"/>
      <c r="G9" s="105"/>
      <c r="H9" s="105"/>
      <c r="I9" s="105"/>
      <c r="J9" s="105"/>
      <c r="K9" s="105"/>
      <c r="L9" s="105"/>
      <c r="M9" s="105"/>
      <c r="N9" s="105"/>
      <c r="O9" s="105"/>
      <c r="P9" s="106"/>
      <c r="Q9" s="106"/>
      <c r="R9" s="106"/>
      <c r="S9" s="106"/>
      <c r="T9" s="289"/>
      <c r="U9" s="290"/>
      <c r="W9" s="26"/>
      <c r="X9" s="26"/>
      <c r="Y9" s="26"/>
      <c r="Z9" s="25"/>
      <c r="AA9" s="26"/>
      <c r="AB9" s="26"/>
      <c r="AC9" s="25"/>
      <c r="AD9" s="25"/>
      <c r="AE9" s="36" t="s">
        <v>23</v>
      </c>
      <c r="AF9" s="25"/>
      <c r="AG9" s="25"/>
    </row>
    <row r="10" spans="1:36" s="24" customFormat="1" ht="11.15" customHeight="1" thickBot="1" x14ac:dyDescent="0.35">
      <c r="A10" s="107"/>
      <c r="B10" s="95"/>
      <c r="C10" s="95"/>
      <c r="D10" s="95"/>
      <c r="E10" s="95"/>
      <c r="F10" s="95"/>
      <c r="G10" s="95"/>
      <c r="H10" s="108" t="str">
        <f>IF($Y$16=TRUE,IF($I$11="Select All-Day Activity if applicable","NOTE: You must select an item on the drop-down menu below.",""),"")</f>
        <v/>
      </c>
      <c r="I10" s="109"/>
      <c r="J10" s="95"/>
      <c r="K10" s="95"/>
      <c r="L10" s="95"/>
      <c r="M10" s="166"/>
      <c r="N10" s="95"/>
      <c r="O10" s="95"/>
      <c r="P10" s="110"/>
      <c r="Q10" s="110"/>
      <c r="R10" s="110"/>
      <c r="S10" s="110"/>
      <c r="T10" s="90"/>
      <c r="U10" s="90"/>
      <c r="W10" s="26">
        <f>W3+W6+W8</f>
        <v>1</v>
      </c>
      <c r="X10" s="26"/>
      <c r="Y10" s="26"/>
      <c r="Z10" s="25"/>
      <c r="AA10" s="26"/>
      <c r="AB10" s="26"/>
      <c r="AC10" s="25"/>
      <c r="AD10" s="25"/>
      <c r="AE10" s="36"/>
      <c r="AF10" s="25"/>
      <c r="AG10" s="25"/>
    </row>
    <row r="11" spans="1:36" ht="15" customHeight="1" x14ac:dyDescent="0.25">
      <c r="A11" s="291" t="s">
        <v>113</v>
      </c>
      <c r="B11" s="292"/>
      <c r="C11" s="292"/>
      <c r="D11" s="292"/>
      <c r="E11" s="292"/>
      <c r="F11" s="292"/>
      <c r="G11" s="292"/>
      <c r="H11" s="292"/>
      <c r="I11" s="295" t="s">
        <v>100</v>
      </c>
      <c r="J11" s="295"/>
      <c r="K11" s="295"/>
      <c r="L11" s="167"/>
      <c r="M11" s="58"/>
      <c r="N11" s="297" t="s">
        <v>88</v>
      </c>
      <c r="O11" s="297"/>
      <c r="P11" s="60">
        <v>0.33333333333333331</v>
      </c>
      <c r="Q11" s="298" t="s">
        <v>107</v>
      </c>
      <c r="R11" s="299"/>
      <c r="S11" s="60">
        <v>0.5</v>
      </c>
      <c r="T11" s="67" t="s">
        <v>109</v>
      </c>
      <c r="U11" s="120">
        <f>U64/60</f>
        <v>0</v>
      </c>
      <c r="V11" s="11"/>
      <c r="AE11" s="14"/>
    </row>
    <row r="12" spans="1:36" ht="14.9" customHeight="1" thickBot="1" x14ac:dyDescent="0.3">
      <c r="A12" s="293"/>
      <c r="B12" s="294"/>
      <c r="C12" s="294"/>
      <c r="D12" s="294"/>
      <c r="E12" s="294"/>
      <c r="F12" s="294"/>
      <c r="G12" s="294"/>
      <c r="H12" s="294"/>
      <c r="I12" s="296"/>
      <c r="J12" s="296"/>
      <c r="K12" s="296"/>
      <c r="L12" s="168"/>
      <c r="M12" s="59"/>
      <c r="N12" s="300" t="s">
        <v>89</v>
      </c>
      <c r="O12" s="300"/>
      <c r="P12" s="61">
        <v>0.70833333333333337</v>
      </c>
      <c r="Q12" s="301" t="s">
        <v>108</v>
      </c>
      <c r="R12" s="302"/>
      <c r="S12" s="61">
        <v>0.54166666666666663</v>
      </c>
      <c r="T12" s="57"/>
      <c r="U12" s="56"/>
      <c r="V12" s="12"/>
    </row>
    <row r="13" spans="1:36" ht="23.5" customHeight="1" thickBot="1" x14ac:dyDescent="0.35">
      <c r="A13" s="303" t="s">
        <v>0</v>
      </c>
      <c r="B13" s="305" t="s">
        <v>16</v>
      </c>
      <c r="C13" s="306"/>
      <c r="D13" s="306"/>
      <c r="E13" s="306"/>
      <c r="F13" s="306"/>
      <c r="G13" s="306"/>
      <c r="H13" s="336"/>
      <c r="I13" s="337"/>
      <c r="J13" s="286" t="s">
        <v>3</v>
      </c>
      <c r="K13" s="286" t="s">
        <v>101</v>
      </c>
      <c r="L13" s="310" t="s">
        <v>5</v>
      </c>
      <c r="M13" s="310"/>
      <c r="N13" s="338"/>
      <c r="O13" s="339"/>
      <c r="P13" s="285" t="s">
        <v>6</v>
      </c>
      <c r="Q13" s="52" t="s">
        <v>99</v>
      </c>
      <c r="R13" s="277" t="s">
        <v>2</v>
      </c>
      <c r="S13" s="278"/>
      <c r="T13" s="279"/>
      <c r="U13" s="283" t="s">
        <v>12</v>
      </c>
      <c r="V13" s="48" t="s">
        <v>11</v>
      </c>
    </row>
    <row r="14" spans="1:36" ht="10.5" customHeight="1" x14ac:dyDescent="0.3">
      <c r="A14" s="304"/>
      <c r="B14" s="55" t="s">
        <v>102</v>
      </c>
      <c r="C14" s="41" t="s">
        <v>19</v>
      </c>
      <c r="D14" s="41" t="s">
        <v>21</v>
      </c>
      <c r="E14" s="41" t="s">
        <v>116</v>
      </c>
      <c r="F14" s="41" t="s">
        <v>22</v>
      </c>
      <c r="G14" s="41" t="s">
        <v>4</v>
      </c>
      <c r="H14" s="41" t="s">
        <v>18</v>
      </c>
      <c r="I14" s="41" t="s">
        <v>20</v>
      </c>
      <c r="J14" s="309"/>
      <c r="K14" s="309"/>
      <c r="L14" s="40" t="s">
        <v>92</v>
      </c>
      <c r="M14" s="40" t="s">
        <v>172</v>
      </c>
      <c r="N14" s="41" t="s">
        <v>1</v>
      </c>
      <c r="O14" s="41" t="s">
        <v>93</v>
      </c>
      <c r="P14" s="286"/>
      <c r="Q14" s="63"/>
      <c r="R14" s="280"/>
      <c r="S14" s="281"/>
      <c r="T14" s="282"/>
      <c r="U14" s="284"/>
      <c r="V14" s="49"/>
      <c r="Y14" s="14" t="s">
        <v>97</v>
      </c>
    </row>
    <row r="15" spans="1:36" ht="15" customHeight="1" x14ac:dyDescent="0.3">
      <c r="A15" s="126">
        <f>IF(P11=P12,"",P11)</f>
        <v>0.33333333333333331</v>
      </c>
      <c r="B15" s="27"/>
      <c r="C15" s="27"/>
      <c r="D15" s="27"/>
      <c r="E15" s="27"/>
      <c r="F15" s="27"/>
      <c r="G15" s="27"/>
      <c r="H15" s="27"/>
      <c r="I15" s="27"/>
      <c r="J15" s="27"/>
      <c r="K15" s="27"/>
      <c r="L15" s="27"/>
      <c r="M15" s="27"/>
      <c r="N15" s="27"/>
      <c r="O15" s="27"/>
      <c r="P15" s="27"/>
      <c r="Q15" s="27"/>
      <c r="R15" s="256" t="str">
        <f>IF(A15&gt;$S$11-TIME(0,5,0),IF(A15&lt;$S$12,"LUNCH",""),"")</f>
        <v/>
      </c>
      <c r="S15" s="257"/>
      <c r="T15" s="258"/>
      <c r="U15" s="125">
        <f>IF(SUM(B15:P15)&gt;15,15,SUM(B15:P15))</f>
        <v>0</v>
      </c>
      <c r="V15" s="50" t="str">
        <f>IF(U15&lt;&gt;15,"ERROR","Y")</f>
        <v>ERROR</v>
      </c>
      <c r="W15" s="79">
        <f>IF(SUM(B15:P15)&gt;15,1,0)</f>
        <v>0</v>
      </c>
      <c r="X15" s="14" t="b">
        <v>0</v>
      </c>
      <c r="Y15" s="14" t="b">
        <v>1</v>
      </c>
      <c r="Z15" s="14"/>
      <c r="AA15" s="14" t="str">
        <f>IF(I15&gt;0,IF(R15="","TRUE","FALSE"),"FALSE")</f>
        <v>FALSE</v>
      </c>
      <c r="AB15" s="14">
        <f>IF(R15="LUNCH",IF(U15&gt;0,1,0),0)</f>
        <v>0</v>
      </c>
      <c r="AH15" s="38"/>
    </row>
    <row r="16" spans="1:36" ht="15" customHeight="1" x14ac:dyDescent="0.3">
      <c r="A16" s="127">
        <f t="shared" ref="A16:A63" si="0">IF(A15&gt;$P$12-TIME(0,20,0),"",IF(A15="","",A15+TIME(0,15,0)))</f>
        <v>0.34375</v>
      </c>
      <c r="B16" s="27"/>
      <c r="C16" s="28"/>
      <c r="D16" s="27"/>
      <c r="E16" s="28"/>
      <c r="F16" s="27"/>
      <c r="G16" s="28"/>
      <c r="H16" s="28"/>
      <c r="I16" s="28"/>
      <c r="J16" s="27"/>
      <c r="K16" s="27"/>
      <c r="L16" s="28"/>
      <c r="M16" s="28"/>
      <c r="N16" s="28"/>
      <c r="O16" s="28"/>
      <c r="P16" s="28"/>
      <c r="Q16" s="28"/>
      <c r="R16" s="256" t="str">
        <f t="shared" ref="R16:R63" si="1">IF(A16&gt;$S$11-TIME(0,5,0),IF(A16&lt;$S$12,"LUNCH",""),"")</f>
        <v/>
      </c>
      <c r="S16" s="257"/>
      <c r="T16" s="258"/>
      <c r="U16" s="125">
        <f t="shared" ref="U16:U63" si="2">IF(SUM(B16:P16)&gt;15,15,SUM(B16:P16))</f>
        <v>0</v>
      </c>
      <c r="V16" s="50" t="str">
        <f t="shared" ref="V16:V63" si="3">IF(U16&lt;&gt;15,"ERROR","Y")</f>
        <v>ERROR</v>
      </c>
      <c r="W16" s="79">
        <f t="shared" ref="W16:W63" si="4">IF(SUM(B16:P16)&gt;15,1,0)</f>
        <v>0</v>
      </c>
      <c r="X16" s="14" t="b">
        <v>0</v>
      </c>
      <c r="Y16" s="14" t="b">
        <v>0</v>
      </c>
      <c r="Z16" s="14" t="s">
        <v>26</v>
      </c>
      <c r="AA16" s="14" t="str">
        <f t="shared" ref="AA16:AA63" si="5">IF(I16&gt;0,IF(R16="","TRUE","FALSE"),"FALSE")</f>
        <v>FALSE</v>
      </c>
      <c r="AB16" s="14">
        <f t="shared" ref="AB16:AB63" si="6">IF(R16="LUNCH",IF(U16&gt;0,1,0),0)</f>
        <v>0</v>
      </c>
      <c r="AH16" s="39" t="s">
        <v>24</v>
      </c>
      <c r="AI16" s="37"/>
      <c r="AJ16" s="37"/>
    </row>
    <row r="17" spans="1:36" ht="15" customHeight="1" x14ac:dyDescent="0.3">
      <c r="A17" s="127">
        <f t="shared" si="0"/>
        <v>0.35416666666666669</v>
      </c>
      <c r="B17" s="27"/>
      <c r="C17" s="29"/>
      <c r="D17" s="27"/>
      <c r="E17" s="29"/>
      <c r="F17" s="27"/>
      <c r="G17" s="54"/>
      <c r="H17" s="27"/>
      <c r="I17" s="29"/>
      <c r="J17" s="27"/>
      <c r="K17" s="27"/>
      <c r="L17" s="29"/>
      <c r="M17" s="29"/>
      <c r="N17" s="29"/>
      <c r="O17" s="29"/>
      <c r="P17" s="29"/>
      <c r="Q17" s="27"/>
      <c r="R17" s="256" t="str">
        <f>IF(A17&gt;$S$11-TIME(0,5,0),IF(A17&lt;$S$12,"LUNCH",""),"")</f>
        <v/>
      </c>
      <c r="S17" s="257"/>
      <c r="T17" s="258"/>
      <c r="U17" s="125">
        <f t="shared" si="2"/>
        <v>0</v>
      </c>
      <c r="V17" s="50" t="str">
        <f t="shared" si="3"/>
        <v>ERROR</v>
      </c>
      <c r="W17" s="79">
        <f t="shared" si="4"/>
        <v>0</v>
      </c>
      <c r="X17" s="14" t="b">
        <v>0</v>
      </c>
      <c r="Z17" s="14" t="s">
        <v>27</v>
      </c>
      <c r="AA17" s="14" t="str">
        <f t="shared" si="5"/>
        <v>FALSE</v>
      </c>
      <c r="AB17" s="14">
        <f t="shared" si="6"/>
        <v>0</v>
      </c>
      <c r="AH17" s="39" t="s">
        <v>25</v>
      </c>
      <c r="AI17" s="37"/>
      <c r="AJ17" s="37"/>
    </row>
    <row r="18" spans="1:36" ht="15" customHeight="1" x14ac:dyDescent="0.3">
      <c r="A18" s="127">
        <f t="shared" si="0"/>
        <v>0.36458333333333337</v>
      </c>
      <c r="B18" s="27"/>
      <c r="C18" s="31"/>
      <c r="D18" s="27"/>
      <c r="E18" s="31"/>
      <c r="F18" s="27"/>
      <c r="G18" s="31"/>
      <c r="H18" s="28"/>
      <c r="I18" s="31"/>
      <c r="J18" s="27"/>
      <c r="K18" s="53"/>
      <c r="L18" s="31"/>
      <c r="M18" s="31"/>
      <c r="N18" s="31"/>
      <c r="O18" s="31"/>
      <c r="P18" s="31"/>
      <c r="Q18" s="28"/>
      <c r="R18" s="256" t="str">
        <f t="shared" si="1"/>
        <v/>
      </c>
      <c r="S18" s="257"/>
      <c r="T18" s="258"/>
      <c r="U18" s="125">
        <f t="shared" si="2"/>
        <v>0</v>
      </c>
      <c r="V18" s="50" t="str">
        <f t="shared" si="3"/>
        <v>ERROR</v>
      </c>
      <c r="W18" s="79">
        <f t="shared" si="4"/>
        <v>0</v>
      </c>
      <c r="X18" s="14" t="b">
        <v>0</v>
      </c>
      <c r="Z18" s="14"/>
      <c r="AA18" s="14" t="str">
        <f t="shared" si="5"/>
        <v>FALSE</v>
      </c>
      <c r="AB18" s="14">
        <f t="shared" si="6"/>
        <v>0</v>
      </c>
      <c r="AH18" s="38"/>
    </row>
    <row r="19" spans="1:36" ht="15" customHeight="1" x14ac:dyDescent="0.3">
      <c r="A19" s="127">
        <f t="shared" si="0"/>
        <v>0.37500000000000006</v>
      </c>
      <c r="B19" s="27"/>
      <c r="C19" s="31"/>
      <c r="D19" s="27"/>
      <c r="E19" s="31"/>
      <c r="F19" s="27"/>
      <c r="G19" s="31"/>
      <c r="H19" s="27"/>
      <c r="I19" s="31"/>
      <c r="J19" s="27"/>
      <c r="K19" s="53"/>
      <c r="L19" s="31"/>
      <c r="M19" s="31"/>
      <c r="N19" s="31"/>
      <c r="O19" s="31"/>
      <c r="P19" s="31"/>
      <c r="Q19" s="27"/>
      <c r="R19" s="256" t="str">
        <f t="shared" si="1"/>
        <v/>
      </c>
      <c r="S19" s="257"/>
      <c r="T19" s="258"/>
      <c r="U19" s="125">
        <f t="shared" si="2"/>
        <v>0</v>
      </c>
      <c r="V19" s="50" t="str">
        <f t="shared" si="3"/>
        <v>ERROR</v>
      </c>
      <c r="W19" s="79">
        <f t="shared" si="4"/>
        <v>0</v>
      </c>
      <c r="X19" s="14" t="b">
        <v>0</v>
      </c>
      <c r="Y19" s="42"/>
      <c r="Z19" s="42"/>
      <c r="AA19" s="14" t="str">
        <f t="shared" si="5"/>
        <v>FALSE</v>
      </c>
      <c r="AB19" s="14">
        <f t="shared" si="6"/>
        <v>0</v>
      </c>
      <c r="AH19" s="38"/>
    </row>
    <row r="20" spans="1:36" ht="15" customHeight="1" x14ac:dyDescent="0.3">
      <c r="A20" s="127">
        <f t="shared" si="0"/>
        <v>0.38541666666666674</v>
      </c>
      <c r="B20" s="27"/>
      <c r="C20" s="31"/>
      <c r="D20" s="27"/>
      <c r="E20" s="31"/>
      <c r="F20" s="27"/>
      <c r="G20" s="31"/>
      <c r="H20" s="28"/>
      <c r="I20" s="31"/>
      <c r="J20" s="27"/>
      <c r="K20" s="53"/>
      <c r="L20" s="31"/>
      <c r="M20" s="31"/>
      <c r="N20" s="31"/>
      <c r="O20" s="31"/>
      <c r="P20" s="31"/>
      <c r="Q20" s="28"/>
      <c r="R20" s="256" t="str">
        <f t="shared" si="1"/>
        <v/>
      </c>
      <c r="S20" s="257"/>
      <c r="T20" s="258"/>
      <c r="U20" s="125">
        <f t="shared" si="2"/>
        <v>0</v>
      </c>
      <c r="V20" s="50" t="str">
        <f t="shared" si="3"/>
        <v>ERROR</v>
      </c>
      <c r="W20" s="79">
        <f t="shared" si="4"/>
        <v>0</v>
      </c>
      <c r="X20" s="14" t="b">
        <v>0</v>
      </c>
      <c r="Y20" s="42"/>
      <c r="Z20" s="42"/>
      <c r="AA20" s="14" t="str">
        <f t="shared" si="5"/>
        <v>FALSE</v>
      </c>
      <c r="AB20" s="14">
        <f t="shared" si="6"/>
        <v>0</v>
      </c>
      <c r="AH20" s="38"/>
    </row>
    <row r="21" spans="1:36" ht="15" customHeight="1" x14ac:dyDescent="0.3">
      <c r="A21" s="127">
        <f t="shared" si="0"/>
        <v>0.39583333333333343</v>
      </c>
      <c r="B21" s="27"/>
      <c r="C21" s="31"/>
      <c r="D21" s="27"/>
      <c r="E21" s="31"/>
      <c r="F21" s="27"/>
      <c r="G21" s="31"/>
      <c r="H21" s="27"/>
      <c r="I21" s="31"/>
      <c r="J21" s="27"/>
      <c r="K21" s="53"/>
      <c r="L21" s="31"/>
      <c r="M21" s="31"/>
      <c r="N21" s="31"/>
      <c r="O21" s="31"/>
      <c r="P21" s="31"/>
      <c r="Q21" s="27"/>
      <c r="R21" s="256" t="str">
        <f t="shared" si="1"/>
        <v/>
      </c>
      <c r="S21" s="257"/>
      <c r="T21" s="258"/>
      <c r="U21" s="125">
        <f t="shared" si="2"/>
        <v>0</v>
      </c>
      <c r="V21" s="50" t="str">
        <f t="shared" si="3"/>
        <v>ERROR</v>
      </c>
      <c r="W21" s="79">
        <f t="shared" si="4"/>
        <v>0</v>
      </c>
      <c r="X21" s="14" t="b">
        <v>0</v>
      </c>
      <c r="Y21" s="42" t="s">
        <v>97</v>
      </c>
      <c r="Z21" s="42"/>
      <c r="AA21" s="14" t="str">
        <f t="shared" si="5"/>
        <v>FALSE</v>
      </c>
      <c r="AB21" s="14">
        <f t="shared" si="6"/>
        <v>0</v>
      </c>
      <c r="AH21" s="38"/>
    </row>
    <row r="22" spans="1:36" ht="15" customHeight="1" x14ac:dyDescent="0.3">
      <c r="A22" s="127">
        <f t="shared" si="0"/>
        <v>0.40625000000000011</v>
      </c>
      <c r="B22" s="27"/>
      <c r="C22" s="31"/>
      <c r="D22" s="27"/>
      <c r="E22" s="31"/>
      <c r="F22" s="27"/>
      <c r="G22" s="31"/>
      <c r="H22" s="28"/>
      <c r="I22" s="31"/>
      <c r="J22" s="27"/>
      <c r="K22" s="53"/>
      <c r="L22" s="31"/>
      <c r="M22" s="31"/>
      <c r="N22" s="31"/>
      <c r="O22" s="31"/>
      <c r="P22" s="31"/>
      <c r="Q22" s="28"/>
      <c r="R22" s="256" t="str">
        <f t="shared" si="1"/>
        <v/>
      </c>
      <c r="S22" s="257"/>
      <c r="T22" s="258"/>
      <c r="U22" s="125">
        <f t="shared" si="2"/>
        <v>0</v>
      </c>
      <c r="V22" s="50" t="str">
        <f t="shared" si="3"/>
        <v>ERROR</v>
      </c>
      <c r="W22" s="79">
        <f t="shared" si="4"/>
        <v>0</v>
      </c>
      <c r="X22" s="14" t="b">
        <v>0</v>
      </c>
      <c r="Y22" s="42"/>
      <c r="Z22" s="42"/>
      <c r="AA22" s="14" t="str">
        <f t="shared" si="5"/>
        <v>FALSE</v>
      </c>
      <c r="AB22" s="14">
        <f t="shared" si="6"/>
        <v>0</v>
      </c>
    </row>
    <row r="23" spans="1:36" ht="15" customHeight="1" x14ac:dyDescent="0.3">
      <c r="A23" s="127">
        <f t="shared" si="0"/>
        <v>0.4166666666666668</v>
      </c>
      <c r="B23" s="27"/>
      <c r="C23" s="31"/>
      <c r="D23" s="27"/>
      <c r="E23" s="31"/>
      <c r="F23" s="27"/>
      <c r="G23" s="31"/>
      <c r="H23" s="27"/>
      <c r="I23" s="31"/>
      <c r="J23" s="27"/>
      <c r="K23" s="53"/>
      <c r="L23" s="31"/>
      <c r="M23" s="31"/>
      <c r="N23" s="31"/>
      <c r="O23" s="31"/>
      <c r="P23" s="31"/>
      <c r="Q23" s="27"/>
      <c r="R23" s="256" t="str">
        <f t="shared" si="1"/>
        <v/>
      </c>
      <c r="S23" s="257"/>
      <c r="T23" s="258"/>
      <c r="U23" s="125">
        <f t="shared" si="2"/>
        <v>0</v>
      </c>
      <c r="V23" s="50" t="str">
        <f t="shared" si="3"/>
        <v>ERROR</v>
      </c>
      <c r="W23" s="79">
        <f t="shared" si="4"/>
        <v>0</v>
      </c>
      <c r="X23" s="14" t="b">
        <v>0</v>
      </c>
      <c r="Y23" s="42"/>
      <c r="Z23" s="42"/>
      <c r="AA23" s="14" t="str">
        <f t="shared" si="5"/>
        <v>FALSE</v>
      </c>
      <c r="AB23" s="14">
        <f t="shared" si="6"/>
        <v>0</v>
      </c>
    </row>
    <row r="24" spans="1:36" ht="15" customHeight="1" x14ac:dyDescent="0.3">
      <c r="A24" s="127">
        <f t="shared" si="0"/>
        <v>0.42708333333333348</v>
      </c>
      <c r="B24" s="27"/>
      <c r="C24" s="31"/>
      <c r="D24" s="27"/>
      <c r="E24" s="31"/>
      <c r="F24" s="27"/>
      <c r="G24" s="31"/>
      <c r="H24" s="28"/>
      <c r="I24" s="31"/>
      <c r="J24" s="27"/>
      <c r="K24" s="53"/>
      <c r="L24" s="31"/>
      <c r="M24" s="31"/>
      <c r="N24" s="31"/>
      <c r="O24" s="31"/>
      <c r="P24" s="31"/>
      <c r="Q24" s="28"/>
      <c r="R24" s="256" t="str">
        <f t="shared" si="1"/>
        <v/>
      </c>
      <c r="S24" s="257"/>
      <c r="T24" s="258"/>
      <c r="U24" s="125">
        <f t="shared" si="2"/>
        <v>0</v>
      </c>
      <c r="V24" s="50" t="str">
        <f t="shared" si="3"/>
        <v>ERROR</v>
      </c>
      <c r="W24" s="79">
        <f t="shared" si="4"/>
        <v>0</v>
      </c>
      <c r="X24" s="14" t="b">
        <v>0</v>
      </c>
      <c r="Y24" s="42"/>
      <c r="Z24" s="42"/>
      <c r="AA24" s="14" t="str">
        <f t="shared" si="5"/>
        <v>FALSE</v>
      </c>
      <c r="AB24" s="14">
        <f t="shared" si="6"/>
        <v>0</v>
      </c>
    </row>
    <row r="25" spans="1:36" ht="15" customHeight="1" x14ac:dyDescent="0.3">
      <c r="A25" s="127">
        <f t="shared" si="0"/>
        <v>0.43750000000000017</v>
      </c>
      <c r="B25" s="27"/>
      <c r="C25" s="31"/>
      <c r="D25" s="27"/>
      <c r="E25" s="31"/>
      <c r="F25" s="27"/>
      <c r="G25" s="31"/>
      <c r="H25" s="27"/>
      <c r="I25" s="31"/>
      <c r="J25" s="27"/>
      <c r="K25" s="53"/>
      <c r="L25" s="31"/>
      <c r="M25" s="31"/>
      <c r="N25" s="31"/>
      <c r="O25" s="31"/>
      <c r="P25" s="31"/>
      <c r="Q25" s="27"/>
      <c r="R25" s="256" t="str">
        <f>IF(A25&gt;$S$11-TIME(0,5,0),IF(A25&lt;$S$12,"LUNCH",""),"")</f>
        <v/>
      </c>
      <c r="S25" s="257"/>
      <c r="T25" s="258"/>
      <c r="U25" s="125">
        <f t="shared" si="2"/>
        <v>0</v>
      </c>
      <c r="V25" s="50" t="str">
        <f t="shared" si="3"/>
        <v>ERROR</v>
      </c>
      <c r="W25" s="79">
        <f t="shared" si="4"/>
        <v>0</v>
      </c>
      <c r="X25" s="14" t="b">
        <v>0</v>
      </c>
      <c r="AA25" s="14" t="str">
        <f t="shared" si="5"/>
        <v>FALSE</v>
      </c>
      <c r="AB25" s="14">
        <f t="shared" si="6"/>
        <v>0</v>
      </c>
    </row>
    <row r="26" spans="1:36" ht="15" customHeight="1" x14ac:dyDescent="0.3">
      <c r="A26" s="127">
        <f t="shared" si="0"/>
        <v>0.44791666666666685</v>
      </c>
      <c r="B26" s="27"/>
      <c r="C26" s="31"/>
      <c r="D26" s="27"/>
      <c r="E26" s="31"/>
      <c r="F26" s="27"/>
      <c r="G26" s="31"/>
      <c r="H26" s="28"/>
      <c r="I26" s="31"/>
      <c r="J26" s="27"/>
      <c r="K26" s="53"/>
      <c r="L26" s="31"/>
      <c r="M26" s="31"/>
      <c r="N26" s="31"/>
      <c r="O26" s="31"/>
      <c r="P26" s="31"/>
      <c r="Q26" s="28"/>
      <c r="R26" s="256" t="str">
        <f t="shared" si="1"/>
        <v/>
      </c>
      <c r="S26" s="257"/>
      <c r="T26" s="258"/>
      <c r="U26" s="125">
        <f t="shared" si="2"/>
        <v>0</v>
      </c>
      <c r="V26" s="50" t="str">
        <f t="shared" si="3"/>
        <v>ERROR</v>
      </c>
      <c r="W26" s="79">
        <f t="shared" si="4"/>
        <v>0</v>
      </c>
      <c r="X26" s="14" t="b">
        <v>0</v>
      </c>
      <c r="AA26" s="14" t="str">
        <f t="shared" si="5"/>
        <v>FALSE</v>
      </c>
      <c r="AB26" s="14">
        <f t="shared" si="6"/>
        <v>0</v>
      </c>
    </row>
    <row r="27" spans="1:36" ht="15" customHeight="1" x14ac:dyDescent="0.3">
      <c r="A27" s="127">
        <f t="shared" si="0"/>
        <v>0.45833333333333354</v>
      </c>
      <c r="B27" s="27"/>
      <c r="C27" s="31"/>
      <c r="D27" s="27"/>
      <c r="E27" s="31"/>
      <c r="F27" s="27"/>
      <c r="G27" s="31"/>
      <c r="H27" s="27"/>
      <c r="I27" s="31"/>
      <c r="J27" s="27"/>
      <c r="K27" s="53"/>
      <c r="L27" s="31"/>
      <c r="M27" s="31"/>
      <c r="N27" s="31"/>
      <c r="O27" s="31"/>
      <c r="P27" s="31"/>
      <c r="Q27" s="27"/>
      <c r="R27" s="256" t="str">
        <f t="shared" si="1"/>
        <v/>
      </c>
      <c r="S27" s="257"/>
      <c r="T27" s="258"/>
      <c r="U27" s="125">
        <f t="shared" si="2"/>
        <v>0</v>
      </c>
      <c r="V27" s="50" t="str">
        <f t="shared" si="3"/>
        <v>ERROR</v>
      </c>
      <c r="W27" s="79">
        <f t="shared" si="4"/>
        <v>0</v>
      </c>
      <c r="X27" s="14" t="b">
        <v>0</v>
      </c>
      <c r="AA27" s="14" t="str">
        <f t="shared" si="5"/>
        <v>FALSE</v>
      </c>
      <c r="AB27" s="14">
        <f t="shared" si="6"/>
        <v>0</v>
      </c>
    </row>
    <row r="28" spans="1:36" ht="15" customHeight="1" x14ac:dyDescent="0.3">
      <c r="A28" s="127">
        <f t="shared" si="0"/>
        <v>0.46875000000000022</v>
      </c>
      <c r="B28" s="27"/>
      <c r="C28" s="31"/>
      <c r="D28" s="27"/>
      <c r="E28" s="31"/>
      <c r="F28" s="27"/>
      <c r="G28" s="31"/>
      <c r="H28" s="28"/>
      <c r="I28" s="31"/>
      <c r="J28" s="31"/>
      <c r="K28" s="31"/>
      <c r="L28" s="31"/>
      <c r="M28" s="31"/>
      <c r="N28" s="31"/>
      <c r="O28" s="31"/>
      <c r="P28" s="31"/>
      <c r="Q28" s="28"/>
      <c r="R28" s="256" t="str">
        <f t="shared" si="1"/>
        <v/>
      </c>
      <c r="S28" s="257"/>
      <c r="T28" s="258"/>
      <c r="U28" s="125">
        <f t="shared" si="2"/>
        <v>0</v>
      </c>
      <c r="V28" s="50" t="str">
        <f t="shared" si="3"/>
        <v>ERROR</v>
      </c>
      <c r="W28" s="79">
        <f t="shared" si="4"/>
        <v>0</v>
      </c>
      <c r="X28" s="14" t="b">
        <v>0</v>
      </c>
      <c r="AA28" s="14" t="str">
        <f t="shared" si="5"/>
        <v>FALSE</v>
      </c>
      <c r="AB28" s="14">
        <f t="shared" si="6"/>
        <v>0</v>
      </c>
    </row>
    <row r="29" spans="1:36" ht="15" customHeight="1" x14ac:dyDescent="0.3">
      <c r="A29" s="127">
        <f t="shared" si="0"/>
        <v>0.47916666666666691</v>
      </c>
      <c r="B29" s="27"/>
      <c r="C29" s="31"/>
      <c r="D29" s="27"/>
      <c r="E29" s="31"/>
      <c r="F29" s="27"/>
      <c r="G29" s="31"/>
      <c r="H29" s="27"/>
      <c r="I29" s="31"/>
      <c r="J29" s="31"/>
      <c r="K29" s="31"/>
      <c r="L29" s="31"/>
      <c r="M29" s="31"/>
      <c r="N29" s="31"/>
      <c r="O29" s="31"/>
      <c r="P29" s="31"/>
      <c r="Q29" s="27"/>
      <c r="R29" s="256" t="str">
        <f t="shared" si="1"/>
        <v/>
      </c>
      <c r="S29" s="257"/>
      <c r="T29" s="258"/>
      <c r="U29" s="125">
        <f t="shared" si="2"/>
        <v>0</v>
      </c>
      <c r="V29" s="50" t="str">
        <f t="shared" si="3"/>
        <v>ERROR</v>
      </c>
      <c r="W29" s="79">
        <f t="shared" si="4"/>
        <v>0</v>
      </c>
      <c r="X29" s="14" t="b">
        <v>0</v>
      </c>
      <c r="AA29" s="14" t="str">
        <f t="shared" si="5"/>
        <v>FALSE</v>
      </c>
      <c r="AB29" s="14">
        <f t="shared" si="6"/>
        <v>0</v>
      </c>
    </row>
    <row r="30" spans="1:36" ht="15" customHeight="1" x14ac:dyDescent="0.3">
      <c r="A30" s="127">
        <f>IF(A29&gt;$P$12-TIME(0,20,0),"",IF(A29="","",A29+TIME(0,15,0)))</f>
        <v>0.48958333333333359</v>
      </c>
      <c r="B30" s="31"/>
      <c r="C30" s="31"/>
      <c r="D30" s="27"/>
      <c r="E30" s="31"/>
      <c r="F30" s="27"/>
      <c r="G30" s="31"/>
      <c r="H30" s="28"/>
      <c r="I30" s="31"/>
      <c r="J30" s="31"/>
      <c r="K30" s="31"/>
      <c r="L30" s="31"/>
      <c r="M30" s="31"/>
      <c r="N30" s="31"/>
      <c r="O30" s="31"/>
      <c r="P30" s="31"/>
      <c r="Q30" s="28"/>
      <c r="R30" s="256" t="str">
        <f t="shared" si="1"/>
        <v/>
      </c>
      <c r="S30" s="257"/>
      <c r="T30" s="258"/>
      <c r="U30" s="125">
        <f t="shared" si="2"/>
        <v>0</v>
      </c>
      <c r="V30" s="50" t="str">
        <f t="shared" si="3"/>
        <v>ERROR</v>
      </c>
      <c r="W30" s="79">
        <f t="shared" si="4"/>
        <v>0</v>
      </c>
      <c r="X30" s="14" t="b">
        <v>0</v>
      </c>
      <c r="AA30" s="14" t="str">
        <f t="shared" si="5"/>
        <v>FALSE</v>
      </c>
      <c r="AB30" s="14">
        <f t="shared" si="6"/>
        <v>0</v>
      </c>
    </row>
    <row r="31" spans="1:36" ht="15" customHeight="1" x14ac:dyDescent="0.3">
      <c r="A31" s="127">
        <f t="shared" si="0"/>
        <v>0.50000000000000022</v>
      </c>
      <c r="B31" s="31"/>
      <c r="C31" s="31"/>
      <c r="D31" s="27"/>
      <c r="E31" s="31"/>
      <c r="F31" s="27"/>
      <c r="G31" s="31"/>
      <c r="H31" s="27"/>
      <c r="I31" s="31"/>
      <c r="J31" s="31"/>
      <c r="K31" s="31"/>
      <c r="L31" s="31"/>
      <c r="M31" s="31"/>
      <c r="N31" s="31"/>
      <c r="O31" s="31"/>
      <c r="P31" s="31"/>
      <c r="Q31" s="27"/>
      <c r="R31" s="256" t="str">
        <f t="shared" si="1"/>
        <v>LUNCH</v>
      </c>
      <c r="S31" s="257"/>
      <c r="T31" s="258"/>
      <c r="U31" s="125">
        <f t="shared" si="2"/>
        <v>0</v>
      </c>
      <c r="V31" s="50" t="str">
        <f t="shared" si="3"/>
        <v>ERROR</v>
      </c>
      <c r="W31" s="79">
        <f t="shared" si="4"/>
        <v>0</v>
      </c>
      <c r="X31" s="14" t="b">
        <v>0</v>
      </c>
      <c r="AA31" s="14" t="str">
        <f t="shared" si="5"/>
        <v>FALSE</v>
      </c>
      <c r="AB31" s="14">
        <f t="shared" si="6"/>
        <v>0</v>
      </c>
    </row>
    <row r="32" spans="1:36" ht="15" customHeight="1" x14ac:dyDescent="0.3">
      <c r="A32" s="127">
        <f t="shared" si="0"/>
        <v>0.51041666666666685</v>
      </c>
      <c r="B32" s="31"/>
      <c r="C32" s="31"/>
      <c r="D32" s="27"/>
      <c r="E32" s="31"/>
      <c r="F32" s="27"/>
      <c r="G32" s="31"/>
      <c r="H32" s="28"/>
      <c r="I32" s="31"/>
      <c r="J32" s="31"/>
      <c r="K32" s="31"/>
      <c r="L32" s="31"/>
      <c r="M32" s="31"/>
      <c r="N32" s="31"/>
      <c r="O32" s="31"/>
      <c r="P32" s="31"/>
      <c r="Q32" s="28"/>
      <c r="R32" s="256" t="str">
        <f t="shared" si="1"/>
        <v>LUNCH</v>
      </c>
      <c r="S32" s="257"/>
      <c r="T32" s="258"/>
      <c r="U32" s="125">
        <f t="shared" si="2"/>
        <v>0</v>
      </c>
      <c r="V32" s="50" t="str">
        <f t="shared" si="3"/>
        <v>ERROR</v>
      </c>
      <c r="W32" s="79">
        <f t="shared" si="4"/>
        <v>0</v>
      </c>
      <c r="X32" s="14" t="b">
        <v>0</v>
      </c>
      <c r="AA32" s="14" t="str">
        <f t="shared" si="5"/>
        <v>FALSE</v>
      </c>
      <c r="AB32" s="14">
        <f t="shared" si="6"/>
        <v>0</v>
      </c>
    </row>
    <row r="33" spans="1:28" ht="15" customHeight="1" x14ac:dyDescent="0.3">
      <c r="A33" s="127">
        <f t="shared" si="0"/>
        <v>0.52083333333333348</v>
      </c>
      <c r="B33" s="30"/>
      <c r="C33" s="30"/>
      <c r="D33" s="27"/>
      <c r="E33" s="30"/>
      <c r="F33" s="27"/>
      <c r="G33" s="31"/>
      <c r="H33" s="27"/>
      <c r="I33" s="30"/>
      <c r="J33" s="30"/>
      <c r="K33" s="30"/>
      <c r="L33" s="30"/>
      <c r="M33" s="30"/>
      <c r="N33" s="30"/>
      <c r="O33" s="30"/>
      <c r="P33" s="30"/>
      <c r="Q33" s="27"/>
      <c r="R33" s="256" t="str">
        <f t="shared" si="1"/>
        <v>LUNCH</v>
      </c>
      <c r="S33" s="257"/>
      <c r="T33" s="258"/>
      <c r="U33" s="125">
        <f t="shared" si="2"/>
        <v>0</v>
      </c>
      <c r="V33" s="50" t="str">
        <f t="shared" si="3"/>
        <v>ERROR</v>
      </c>
      <c r="W33" s="79">
        <f t="shared" si="4"/>
        <v>0</v>
      </c>
      <c r="X33" s="14" t="b">
        <v>0</v>
      </c>
      <c r="AA33" s="14" t="str">
        <f t="shared" si="5"/>
        <v>FALSE</v>
      </c>
      <c r="AB33" s="14">
        <f t="shared" si="6"/>
        <v>0</v>
      </c>
    </row>
    <row r="34" spans="1:28" ht="15" customHeight="1" x14ac:dyDescent="0.3">
      <c r="A34" s="127">
        <f t="shared" si="0"/>
        <v>0.53125000000000011</v>
      </c>
      <c r="B34" s="30"/>
      <c r="C34" s="30"/>
      <c r="D34" s="27"/>
      <c r="E34" s="30"/>
      <c r="F34" s="27"/>
      <c r="G34" s="30"/>
      <c r="H34" s="28"/>
      <c r="I34" s="30"/>
      <c r="J34" s="30"/>
      <c r="K34" s="30"/>
      <c r="L34" s="30"/>
      <c r="M34" s="30"/>
      <c r="N34" s="30"/>
      <c r="O34" s="30"/>
      <c r="P34" s="30"/>
      <c r="Q34" s="28"/>
      <c r="R34" s="256" t="str">
        <f t="shared" si="1"/>
        <v>LUNCH</v>
      </c>
      <c r="S34" s="257"/>
      <c r="T34" s="258"/>
      <c r="U34" s="125">
        <f t="shared" si="2"/>
        <v>0</v>
      </c>
      <c r="V34" s="50" t="str">
        <f t="shared" si="3"/>
        <v>ERROR</v>
      </c>
      <c r="W34" s="79">
        <f t="shared" si="4"/>
        <v>0</v>
      </c>
      <c r="X34" s="14" t="b">
        <v>0</v>
      </c>
      <c r="AA34" s="14" t="str">
        <f t="shared" si="5"/>
        <v>FALSE</v>
      </c>
      <c r="AB34" s="14">
        <f t="shared" si="6"/>
        <v>0</v>
      </c>
    </row>
    <row r="35" spans="1:28" ht="15" customHeight="1" x14ac:dyDescent="0.3">
      <c r="A35" s="127">
        <f t="shared" si="0"/>
        <v>0.54166666666666674</v>
      </c>
      <c r="B35" s="30"/>
      <c r="C35" s="30"/>
      <c r="D35" s="27"/>
      <c r="E35" s="30"/>
      <c r="F35" s="27"/>
      <c r="G35" s="31"/>
      <c r="H35" s="27"/>
      <c r="I35" s="30"/>
      <c r="J35" s="30"/>
      <c r="K35" s="30"/>
      <c r="L35" s="30"/>
      <c r="M35" s="30"/>
      <c r="N35" s="30"/>
      <c r="O35" s="30"/>
      <c r="P35" s="30"/>
      <c r="Q35" s="27"/>
      <c r="R35" s="256" t="str">
        <f t="shared" si="1"/>
        <v/>
      </c>
      <c r="S35" s="257"/>
      <c r="T35" s="258"/>
      <c r="U35" s="125">
        <f t="shared" si="2"/>
        <v>0</v>
      </c>
      <c r="V35" s="50" t="str">
        <f t="shared" si="3"/>
        <v>ERROR</v>
      </c>
      <c r="W35" s="79">
        <f t="shared" si="4"/>
        <v>0</v>
      </c>
      <c r="X35" s="14" t="b">
        <v>0</v>
      </c>
      <c r="AA35" s="14" t="str">
        <f t="shared" si="5"/>
        <v>FALSE</v>
      </c>
      <c r="AB35" s="14">
        <f t="shared" si="6"/>
        <v>0</v>
      </c>
    </row>
    <row r="36" spans="1:28" ht="15" customHeight="1" x14ac:dyDescent="0.3">
      <c r="A36" s="127">
        <f t="shared" si="0"/>
        <v>0.55208333333333337</v>
      </c>
      <c r="B36" s="30"/>
      <c r="C36" s="30"/>
      <c r="D36" s="27"/>
      <c r="E36" s="30"/>
      <c r="F36" s="27"/>
      <c r="G36" s="30"/>
      <c r="H36" s="28"/>
      <c r="I36" s="30"/>
      <c r="J36" s="30"/>
      <c r="K36" s="30"/>
      <c r="L36" s="30"/>
      <c r="M36" s="30"/>
      <c r="N36" s="30"/>
      <c r="O36" s="30"/>
      <c r="P36" s="30"/>
      <c r="Q36" s="28"/>
      <c r="R36" s="256" t="str">
        <f t="shared" si="1"/>
        <v/>
      </c>
      <c r="S36" s="257"/>
      <c r="T36" s="258"/>
      <c r="U36" s="125">
        <f t="shared" si="2"/>
        <v>0</v>
      </c>
      <c r="V36" s="50" t="str">
        <f t="shared" si="3"/>
        <v>ERROR</v>
      </c>
      <c r="W36" s="79">
        <f t="shared" si="4"/>
        <v>0</v>
      </c>
      <c r="X36" s="14" t="b">
        <v>0</v>
      </c>
      <c r="AA36" s="14" t="str">
        <f t="shared" si="5"/>
        <v>FALSE</v>
      </c>
      <c r="AB36" s="14">
        <f t="shared" si="6"/>
        <v>0</v>
      </c>
    </row>
    <row r="37" spans="1:28" ht="15" customHeight="1" x14ac:dyDescent="0.3">
      <c r="A37" s="127">
        <f t="shared" si="0"/>
        <v>0.5625</v>
      </c>
      <c r="B37" s="30"/>
      <c r="C37" s="30"/>
      <c r="D37" s="27"/>
      <c r="E37" s="30"/>
      <c r="F37" s="27"/>
      <c r="G37" s="31"/>
      <c r="H37" s="27"/>
      <c r="I37" s="30"/>
      <c r="J37" s="30"/>
      <c r="K37" s="30"/>
      <c r="L37" s="30"/>
      <c r="M37" s="30"/>
      <c r="N37" s="30"/>
      <c r="O37" s="30"/>
      <c r="P37" s="30"/>
      <c r="Q37" s="27"/>
      <c r="R37" s="256" t="str">
        <f t="shared" si="1"/>
        <v/>
      </c>
      <c r="S37" s="257"/>
      <c r="T37" s="258"/>
      <c r="U37" s="125">
        <f t="shared" si="2"/>
        <v>0</v>
      </c>
      <c r="V37" s="50" t="str">
        <f t="shared" si="3"/>
        <v>ERROR</v>
      </c>
      <c r="W37" s="79">
        <f t="shared" si="4"/>
        <v>0</v>
      </c>
      <c r="X37" s="14" t="b">
        <v>0</v>
      </c>
      <c r="AA37" s="14" t="str">
        <f t="shared" si="5"/>
        <v>FALSE</v>
      </c>
      <c r="AB37" s="14">
        <f t="shared" si="6"/>
        <v>0</v>
      </c>
    </row>
    <row r="38" spans="1:28" ht="15" customHeight="1" x14ac:dyDescent="0.3">
      <c r="A38" s="127">
        <f t="shared" si="0"/>
        <v>0.57291666666666663</v>
      </c>
      <c r="B38" s="30"/>
      <c r="C38" s="30"/>
      <c r="D38" s="27"/>
      <c r="E38" s="30"/>
      <c r="F38" s="27"/>
      <c r="G38" s="30"/>
      <c r="H38" s="28"/>
      <c r="I38" s="30"/>
      <c r="J38" s="30"/>
      <c r="K38" s="30"/>
      <c r="L38" s="30"/>
      <c r="M38" s="30"/>
      <c r="N38" s="30"/>
      <c r="O38" s="30"/>
      <c r="P38" s="30"/>
      <c r="Q38" s="28"/>
      <c r="R38" s="256" t="str">
        <f t="shared" si="1"/>
        <v/>
      </c>
      <c r="S38" s="257"/>
      <c r="T38" s="258"/>
      <c r="U38" s="125">
        <f t="shared" si="2"/>
        <v>0</v>
      </c>
      <c r="V38" s="50" t="str">
        <f t="shared" si="3"/>
        <v>ERROR</v>
      </c>
      <c r="W38" s="79">
        <f t="shared" si="4"/>
        <v>0</v>
      </c>
      <c r="X38" s="14" t="b">
        <v>0</v>
      </c>
      <c r="AA38" s="14" t="str">
        <f t="shared" si="5"/>
        <v>FALSE</v>
      </c>
      <c r="AB38" s="14">
        <f t="shared" si="6"/>
        <v>0</v>
      </c>
    </row>
    <row r="39" spans="1:28" ht="15" customHeight="1" x14ac:dyDescent="0.3">
      <c r="A39" s="127">
        <f t="shared" si="0"/>
        <v>0.58333333333333326</v>
      </c>
      <c r="B39" s="30"/>
      <c r="C39" s="30"/>
      <c r="D39" s="27"/>
      <c r="E39" s="30"/>
      <c r="F39" s="27"/>
      <c r="G39" s="31"/>
      <c r="H39" s="27"/>
      <c r="I39" s="30"/>
      <c r="J39" s="30"/>
      <c r="K39" s="30"/>
      <c r="L39" s="30"/>
      <c r="M39" s="30"/>
      <c r="N39" s="30"/>
      <c r="O39" s="30"/>
      <c r="P39" s="30"/>
      <c r="Q39" s="27"/>
      <c r="R39" s="256" t="str">
        <f t="shared" si="1"/>
        <v/>
      </c>
      <c r="S39" s="257"/>
      <c r="T39" s="258"/>
      <c r="U39" s="125">
        <f t="shared" si="2"/>
        <v>0</v>
      </c>
      <c r="V39" s="50" t="str">
        <f t="shared" si="3"/>
        <v>ERROR</v>
      </c>
      <c r="W39" s="79">
        <f t="shared" si="4"/>
        <v>0</v>
      </c>
      <c r="X39" s="14" t="b">
        <v>0</v>
      </c>
      <c r="AA39" s="14" t="str">
        <f t="shared" si="5"/>
        <v>FALSE</v>
      </c>
      <c r="AB39" s="14">
        <f t="shared" si="6"/>
        <v>0</v>
      </c>
    </row>
    <row r="40" spans="1:28" ht="15" customHeight="1" x14ac:dyDescent="0.3">
      <c r="A40" s="127">
        <f t="shared" si="0"/>
        <v>0.59374999999999989</v>
      </c>
      <c r="B40" s="30"/>
      <c r="C40" s="30"/>
      <c r="D40" s="27"/>
      <c r="E40" s="30"/>
      <c r="F40" s="27"/>
      <c r="G40" s="30"/>
      <c r="H40" s="28"/>
      <c r="I40" s="30"/>
      <c r="J40" s="30"/>
      <c r="K40" s="30"/>
      <c r="L40" s="30"/>
      <c r="M40" s="30"/>
      <c r="N40" s="30"/>
      <c r="O40" s="30"/>
      <c r="P40" s="30"/>
      <c r="Q40" s="28"/>
      <c r="R40" s="256" t="str">
        <f t="shared" si="1"/>
        <v/>
      </c>
      <c r="S40" s="257"/>
      <c r="T40" s="258"/>
      <c r="U40" s="125">
        <f t="shared" si="2"/>
        <v>0</v>
      </c>
      <c r="V40" s="50" t="str">
        <f t="shared" si="3"/>
        <v>ERROR</v>
      </c>
      <c r="W40" s="79">
        <f t="shared" si="4"/>
        <v>0</v>
      </c>
      <c r="X40" s="14" t="b">
        <v>0</v>
      </c>
      <c r="AA40" s="14" t="str">
        <f t="shared" si="5"/>
        <v>FALSE</v>
      </c>
      <c r="AB40" s="14">
        <f t="shared" si="6"/>
        <v>0</v>
      </c>
    </row>
    <row r="41" spans="1:28" ht="15" customHeight="1" x14ac:dyDescent="0.3">
      <c r="A41" s="127">
        <f t="shared" si="0"/>
        <v>0.60416666666666652</v>
      </c>
      <c r="B41" s="30"/>
      <c r="C41" s="30"/>
      <c r="D41" s="27"/>
      <c r="E41" s="30"/>
      <c r="F41" s="27"/>
      <c r="G41" s="31"/>
      <c r="H41" s="27"/>
      <c r="I41" s="30"/>
      <c r="J41" s="30"/>
      <c r="K41" s="30"/>
      <c r="L41" s="30"/>
      <c r="M41" s="30"/>
      <c r="N41" s="30"/>
      <c r="O41" s="30"/>
      <c r="P41" s="30"/>
      <c r="Q41" s="27"/>
      <c r="R41" s="256" t="str">
        <f t="shared" si="1"/>
        <v/>
      </c>
      <c r="S41" s="257"/>
      <c r="T41" s="258"/>
      <c r="U41" s="125">
        <f t="shared" si="2"/>
        <v>0</v>
      </c>
      <c r="V41" s="50" t="str">
        <f t="shared" si="3"/>
        <v>ERROR</v>
      </c>
      <c r="W41" s="79">
        <f t="shared" si="4"/>
        <v>0</v>
      </c>
      <c r="X41" s="14" t="b">
        <v>0</v>
      </c>
      <c r="AA41" s="14" t="str">
        <f t="shared" si="5"/>
        <v>FALSE</v>
      </c>
      <c r="AB41" s="14">
        <f t="shared" si="6"/>
        <v>0</v>
      </c>
    </row>
    <row r="42" spans="1:28" ht="15" customHeight="1" x14ac:dyDescent="0.3">
      <c r="A42" s="127">
        <f t="shared" si="0"/>
        <v>0.61458333333333315</v>
      </c>
      <c r="B42" s="30"/>
      <c r="C42" s="30"/>
      <c r="D42" s="27"/>
      <c r="E42" s="30"/>
      <c r="F42" s="27"/>
      <c r="G42" s="30"/>
      <c r="H42" s="28"/>
      <c r="I42" s="30"/>
      <c r="J42" s="30"/>
      <c r="K42" s="30"/>
      <c r="L42" s="30"/>
      <c r="M42" s="30"/>
      <c r="N42" s="30"/>
      <c r="O42" s="30"/>
      <c r="P42" s="30"/>
      <c r="Q42" s="28"/>
      <c r="R42" s="256" t="str">
        <f>IF(A42&gt;$S$11-TIME(0,5,0),IF(A42&lt;$S$12,"LUNCH",""),"")</f>
        <v/>
      </c>
      <c r="S42" s="257"/>
      <c r="T42" s="258"/>
      <c r="U42" s="125">
        <f t="shared" si="2"/>
        <v>0</v>
      </c>
      <c r="V42" s="50" t="str">
        <f t="shared" si="3"/>
        <v>ERROR</v>
      </c>
      <c r="W42" s="79">
        <f t="shared" si="4"/>
        <v>0</v>
      </c>
      <c r="X42" s="14" t="b">
        <v>0</v>
      </c>
      <c r="AA42" s="14" t="str">
        <f t="shared" si="5"/>
        <v>FALSE</v>
      </c>
      <c r="AB42" s="14">
        <f t="shared" si="6"/>
        <v>0</v>
      </c>
    </row>
    <row r="43" spans="1:28" ht="15" customHeight="1" x14ac:dyDescent="0.3">
      <c r="A43" s="127">
        <f t="shared" si="0"/>
        <v>0.62499999999999978</v>
      </c>
      <c r="B43" s="30"/>
      <c r="C43" s="30"/>
      <c r="D43" s="27"/>
      <c r="E43" s="30"/>
      <c r="F43" s="27"/>
      <c r="G43" s="31"/>
      <c r="H43" s="27"/>
      <c r="I43" s="30"/>
      <c r="J43" s="30"/>
      <c r="K43" s="30"/>
      <c r="L43" s="30"/>
      <c r="M43" s="30"/>
      <c r="N43" s="30"/>
      <c r="O43" s="30"/>
      <c r="P43" s="30"/>
      <c r="Q43" s="27"/>
      <c r="R43" s="256" t="str">
        <f t="shared" si="1"/>
        <v/>
      </c>
      <c r="S43" s="257"/>
      <c r="T43" s="258"/>
      <c r="U43" s="125">
        <f t="shared" si="2"/>
        <v>0</v>
      </c>
      <c r="V43" s="50" t="str">
        <f t="shared" si="3"/>
        <v>ERROR</v>
      </c>
      <c r="W43" s="79">
        <f t="shared" si="4"/>
        <v>0</v>
      </c>
      <c r="X43" s="14" t="b">
        <v>0</v>
      </c>
      <c r="AA43" s="14" t="str">
        <f t="shared" si="5"/>
        <v>FALSE</v>
      </c>
      <c r="AB43" s="14">
        <f t="shared" si="6"/>
        <v>0</v>
      </c>
    </row>
    <row r="44" spans="1:28" ht="15" customHeight="1" x14ac:dyDescent="0.3">
      <c r="A44" s="127">
        <f t="shared" si="0"/>
        <v>0.63541666666666641</v>
      </c>
      <c r="B44" s="30"/>
      <c r="C44" s="30"/>
      <c r="D44" s="27"/>
      <c r="E44" s="30"/>
      <c r="F44" s="27"/>
      <c r="G44" s="30"/>
      <c r="H44" s="28"/>
      <c r="I44" s="30"/>
      <c r="J44" s="30"/>
      <c r="K44" s="30"/>
      <c r="L44" s="30"/>
      <c r="M44" s="30"/>
      <c r="N44" s="30"/>
      <c r="O44" s="30"/>
      <c r="P44" s="30"/>
      <c r="Q44" s="28"/>
      <c r="R44" s="256" t="str">
        <f>IF(A44&gt;$S$11-TIME(0,5,0),IF(A44&lt;$S$12,"LUNCH",""),"")</f>
        <v/>
      </c>
      <c r="S44" s="257"/>
      <c r="T44" s="258"/>
      <c r="U44" s="125">
        <f t="shared" si="2"/>
        <v>0</v>
      </c>
      <c r="V44" s="50" t="str">
        <f t="shared" si="3"/>
        <v>ERROR</v>
      </c>
      <c r="W44" s="79">
        <f t="shared" si="4"/>
        <v>0</v>
      </c>
      <c r="X44" s="14" t="b">
        <v>0</v>
      </c>
      <c r="AA44" s="14" t="str">
        <f t="shared" si="5"/>
        <v>FALSE</v>
      </c>
      <c r="AB44" s="14">
        <f t="shared" si="6"/>
        <v>0</v>
      </c>
    </row>
    <row r="45" spans="1:28" ht="15" customHeight="1" x14ac:dyDescent="0.3">
      <c r="A45" s="127">
        <f t="shared" si="0"/>
        <v>0.64583333333333304</v>
      </c>
      <c r="B45" s="30"/>
      <c r="C45" s="30"/>
      <c r="D45" s="27"/>
      <c r="E45" s="30"/>
      <c r="F45" s="27"/>
      <c r="G45" s="31"/>
      <c r="H45" s="27"/>
      <c r="I45" s="30"/>
      <c r="J45" s="30"/>
      <c r="K45" s="30"/>
      <c r="L45" s="30"/>
      <c r="M45" s="30"/>
      <c r="N45" s="30"/>
      <c r="O45" s="30"/>
      <c r="P45" s="30"/>
      <c r="Q45" s="27"/>
      <c r="R45" s="256" t="str">
        <f t="shared" si="1"/>
        <v/>
      </c>
      <c r="S45" s="257"/>
      <c r="T45" s="258"/>
      <c r="U45" s="125">
        <f t="shared" si="2"/>
        <v>0</v>
      </c>
      <c r="V45" s="50" t="str">
        <f t="shared" si="3"/>
        <v>ERROR</v>
      </c>
      <c r="W45" s="79">
        <f t="shared" si="4"/>
        <v>0</v>
      </c>
      <c r="X45" s="14" t="b">
        <v>0</v>
      </c>
      <c r="AA45" s="14" t="str">
        <f t="shared" si="5"/>
        <v>FALSE</v>
      </c>
      <c r="AB45" s="14">
        <f t="shared" si="6"/>
        <v>0</v>
      </c>
    </row>
    <row r="46" spans="1:28" ht="15" customHeight="1" x14ac:dyDescent="0.3">
      <c r="A46" s="127">
        <f t="shared" si="0"/>
        <v>0.65624999999999967</v>
      </c>
      <c r="B46" s="30"/>
      <c r="C46" s="30"/>
      <c r="D46" s="27"/>
      <c r="E46" s="30"/>
      <c r="F46" s="27"/>
      <c r="G46" s="30"/>
      <c r="H46" s="28"/>
      <c r="I46" s="30"/>
      <c r="J46" s="30"/>
      <c r="K46" s="30"/>
      <c r="L46" s="30"/>
      <c r="M46" s="30"/>
      <c r="N46" s="30"/>
      <c r="O46" s="30"/>
      <c r="P46" s="30"/>
      <c r="Q46" s="28"/>
      <c r="R46" s="256" t="str">
        <f t="shared" si="1"/>
        <v/>
      </c>
      <c r="S46" s="257"/>
      <c r="T46" s="258"/>
      <c r="U46" s="125">
        <f t="shared" si="2"/>
        <v>0</v>
      </c>
      <c r="V46" s="50" t="str">
        <f t="shared" si="3"/>
        <v>ERROR</v>
      </c>
      <c r="W46" s="79">
        <f t="shared" si="4"/>
        <v>0</v>
      </c>
      <c r="X46" s="14" t="b">
        <v>0</v>
      </c>
      <c r="AA46" s="14" t="str">
        <f t="shared" si="5"/>
        <v>FALSE</v>
      </c>
      <c r="AB46" s="14">
        <f t="shared" si="6"/>
        <v>0</v>
      </c>
    </row>
    <row r="47" spans="1:28" ht="15" customHeight="1" x14ac:dyDescent="0.3">
      <c r="A47" s="127">
        <f t="shared" si="0"/>
        <v>0.6666666666666663</v>
      </c>
      <c r="B47" s="30"/>
      <c r="C47" s="30"/>
      <c r="D47" s="27"/>
      <c r="E47" s="30"/>
      <c r="F47" s="27"/>
      <c r="G47" s="31"/>
      <c r="H47" s="27"/>
      <c r="I47" s="30"/>
      <c r="J47" s="30"/>
      <c r="K47" s="30"/>
      <c r="L47" s="30"/>
      <c r="M47" s="30"/>
      <c r="N47" s="30"/>
      <c r="O47" s="30"/>
      <c r="P47" s="30"/>
      <c r="Q47" s="28"/>
      <c r="R47" s="256" t="str">
        <f t="shared" si="1"/>
        <v/>
      </c>
      <c r="S47" s="257"/>
      <c r="T47" s="258"/>
      <c r="U47" s="125">
        <f t="shared" si="2"/>
        <v>0</v>
      </c>
      <c r="V47" s="50" t="str">
        <f t="shared" si="3"/>
        <v>ERROR</v>
      </c>
      <c r="W47" s="79">
        <f t="shared" si="4"/>
        <v>0</v>
      </c>
      <c r="X47" s="14" t="b">
        <v>0</v>
      </c>
      <c r="AA47" s="14" t="str">
        <f t="shared" si="5"/>
        <v>FALSE</v>
      </c>
      <c r="AB47" s="14">
        <f t="shared" si="6"/>
        <v>0</v>
      </c>
    </row>
    <row r="48" spans="1:28" ht="15" customHeight="1" x14ac:dyDescent="0.3">
      <c r="A48" s="127">
        <f t="shared" si="0"/>
        <v>0.67708333333333293</v>
      </c>
      <c r="B48" s="30"/>
      <c r="C48" s="30"/>
      <c r="D48" s="27"/>
      <c r="E48" s="30"/>
      <c r="F48" s="27"/>
      <c r="G48" s="30"/>
      <c r="H48" s="28"/>
      <c r="I48" s="30"/>
      <c r="J48" s="30"/>
      <c r="K48" s="30"/>
      <c r="L48" s="30"/>
      <c r="M48" s="30"/>
      <c r="N48" s="30"/>
      <c r="O48" s="30"/>
      <c r="P48" s="30"/>
      <c r="Q48" s="27"/>
      <c r="R48" s="256" t="str">
        <f t="shared" si="1"/>
        <v/>
      </c>
      <c r="S48" s="257"/>
      <c r="T48" s="258"/>
      <c r="U48" s="125">
        <f t="shared" si="2"/>
        <v>0</v>
      </c>
      <c r="V48" s="50" t="str">
        <f t="shared" si="3"/>
        <v>ERROR</v>
      </c>
      <c r="W48" s="79">
        <v>0</v>
      </c>
      <c r="X48" s="14" t="b">
        <v>0</v>
      </c>
      <c r="AA48" s="14" t="str">
        <f t="shared" si="5"/>
        <v>FALSE</v>
      </c>
      <c r="AB48" s="14">
        <f t="shared" si="6"/>
        <v>0</v>
      </c>
    </row>
    <row r="49" spans="1:28" ht="15" customHeight="1" x14ac:dyDescent="0.3">
      <c r="A49" s="127">
        <f t="shared" si="0"/>
        <v>0.68749999999999956</v>
      </c>
      <c r="B49" s="30"/>
      <c r="C49" s="30"/>
      <c r="D49" s="27"/>
      <c r="E49" s="30"/>
      <c r="F49" s="27"/>
      <c r="G49" s="31"/>
      <c r="H49" s="27"/>
      <c r="I49" s="30"/>
      <c r="J49" s="30"/>
      <c r="K49" s="30"/>
      <c r="L49" s="30"/>
      <c r="M49" s="30"/>
      <c r="N49" s="30"/>
      <c r="O49" s="30"/>
      <c r="P49" s="30"/>
      <c r="Q49" s="28"/>
      <c r="R49" s="256" t="str">
        <f t="shared" si="1"/>
        <v/>
      </c>
      <c r="S49" s="257"/>
      <c r="T49" s="258"/>
      <c r="U49" s="125">
        <f t="shared" si="2"/>
        <v>0</v>
      </c>
      <c r="V49" s="50" t="str">
        <f t="shared" si="3"/>
        <v>ERROR</v>
      </c>
      <c r="W49" s="79">
        <f t="shared" si="4"/>
        <v>0</v>
      </c>
      <c r="X49" s="14" t="b">
        <v>0</v>
      </c>
      <c r="AA49" s="14" t="str">
        <f t="shared" si="5"/>
        <v>FALSE</v>
      </c>
      <c r="AB49" s="14">
        <f t="shared" si="6"/>
        <v>0</v>
      </c>
    </row>
    <row r="50" spans="1:28" ht="15" customHeight="1" x14ac:dyDescent="0.3">
      <c r="A50" s="127">
        <f t="shared" si="0"/>
        <v>0.69791666666666619</v>
      </c>
      <c r="B50" s="30"/>
      <c r="C50" s="30"/>
      <c r="D50" s="27"/>
      <c r="E50" s="30"/>
      <c r="F50" s="27"/>
      <c r="G50" s="30"/>
      <c r="H50" s="28"/>
      <c r="I50" s="30"/>
      <c r="J50" s="30"/>
      <c r="K50" s="30"/>
      <c r="L50" s="30"/>
      <c r="M50" s="30"/>
      <c r="N50" s="30"/>
      <c r="O50" s="30"/>
      <c r="P50" s="30"/>
      <c r="Q50" s="27"/>
      <c r="R50" s="256" t="str">
        <f t="shared" si="1"/>
        <v/>
      </c>
      <c r="S50" s="257"/>
      <c r="T50" s="258"/>
      <c r="U50" s="125">
        <f t="shared" si="2"/>
        <v>0</v>
      </c>
      <c r="V50" s="50" t="str">
        <f t="shared" si="3"/>
        <v>ERROR</v>
      </c>
      <c r="W50" s="79">
        <f t="shared" si="4"/>
        <v>0</v>
      </c>
      <c r="X50" s="14" t="b">
        <v>0</v>
      </c>
      <c r="AA50" s="14" t="str">
        <f t="shared" si="5"/>
        <v>FALSE</v>
      </c>
      <c r="AB50" s="14">
        <f t="shared" si="6"/>
        <v>0</v>
      </c>
    </row>
    <row r="51" spans="1:28" ht="15" customHeight="1" x14ac:dyDescent="0.3">
      <c r="A51" s="127" t="str">
        <f t="shared" si="0"/>
        <v/>
      </c>
      <c r="B51" s="30"/>
      <c r="C51" s="30"/>
      <c r="D51" s="27"/>
      <c r="E51" s="30"/>
      <c r="F51" s="27"/>
      <c r="G51" s="31"/>
      <c r="H51" s="27"/>
      <c r="I51" s="30"/>
      <c r="J51" s="30"/>
      <c r="K51" s="30"/>
      <c r="L51" s="30"/>
      <c r="M51" s="30"/>
      <c r="N51" s="30"/>
      <c r="O51" s="30"/>
      <c r="P51" s="30"/>
      <c r="Q51" s="28"/>
      <c r="R51" s="256" t="str">
        <f t="shared" si="1"/>
        <v/>
      </c>
      <c r="S51" s="257"/>
      <c r="T51" s="258"/>
      <c r="U51" s="125">
        <f t="shared" si="2"/>
        <v>0</v>
      </c>
      <c r="V51" s="50" t="str">
        <f t="shared" si="3"/>
        <v>ERROR</v>
      </c>
      <c r="W51" s="79">
        <f t="shared" si="4"/>
        <v>0</v>
      </c>
      <c r="X51" s="14" t="b">
        <v>0</v>
      </c>
      <c r="AA51" s="14" t="str">
        <f t="shared" si="5"/>
        <v>FALSE</v>
      </c>
      <c r="AB51" s="14">
        <f t="shared" si="6"/>
        <v>0</v>
      </c>
    </row>
    <row r="52" spans="1:28" ht="15" customHeight="1" x14ac:dyDescent="0.3">
      <c r="A52" s="127" t="str">
        <f t="shared" si="0"/>
        <v/>
      </c>
      <c r="B52" s="30"/>
      <c r="C52" s="30"/>
      <c r="D52" s="27"/>
      <c r="E52" s="30"/>
      <c r="F52" s="27"/>
      <c r="G52" s="30"/>
      <c r="H52" s="30"/>
      <c r="I52" s="30"/>
      <c r="J52" s="30"/>
      <c r="K52" s="30"/>
      <c r="L52" s="30"/>
      <c r="M52" s="30"/>
      <c r="N52" s="30"/>
      <c r="O52" s="30"/>
      <c r="P52" s="30"/>
      <c r="Q52" s="27"/>
      <c r="R52" s="256" t="str">
        <f t="shared" si="1"/>
        <v/>
      </c>
      <c r="S52" s="257"/>
      <c r="T52" s="258"/>
      <c r="U52" s="125">
        <f t="shared" si="2"/>
        <v>0</v>
      </c>
      <c r="V52" s="50" t="str">
        <f t="shared" si="3"/>
        <v>ERROR</v>
      </c>
      <c r="W52" s="79">
        <f t="shared" si="4"/>
        <v>0</v>
      </c>
      <c r="X52" s="14" t="b">
        <v>0</v>
      </c>
      <c r="AA52" s="14" t="str">
        <f t="shared" si="5"/>
        <v>FALSE</v>
      </c>
      <c r="AB52" s="14">
        <f t="shared" si="6"/>
        <v>0</v>
      </c>
    </row>
    <row r="53" spans="1:28" ht="15" customHeight="1" x14ac:dyDescent="0.3">
      <c r="A53" s="127" t="str">
        <f t="shared" si="0"/>
        <v/>
      </c>
      <c r="B53" s="30"/>
      <c r="C53" s="30"/>
      <c r="D53" s="27"/>
      <c r="E53" s="30"/>
      <c r="F53" s="27"/>
      <c r="G53" s="30"/>
      <c r="H53" s="30"/>
      <c r="I53" s="30"/>
      <c r="J53" s="30"/>
      <c r="K53" s="30"/>
      <c r="L53" s="30"/>
      <c r="M53" s="30"/>
      <c r="N53" s="30"/>
      <c r="O53" s="30"/>
      <c r="P53" s="30"/>
      <c r="Q53" s="28"/>
      <c r="R53" s="256" t="str">
        <f t="shared" si="1"/>
        <v/>
      </c>
      <c r="S53" s="257"/>
      <c r="T53" s="258"/>
      <c r="U53" s="125">
        <f t="shared" si="2"/>
        <v>0</v>
      </c>
      <c r="V53" s="50" t="str">
        <f t="shared" si="3"/>
        <v>ERROR</v>
      </c>
      <c r="W53" s="79">
        <f t="shared" si="4"/>
        <v>0</v>
      </c>
      <c r="X53" s="14" t="b">
        <v>0</v>
      </c>
      <c r="AA53" s="14" t="str">
        <f t="shared" si="5"/>
        <v>FALSE</v>
      </c>
      <c r="AB53" s="14">
        <f t="shared" si="6"/>
        <v>0</v>
      </c>
    </row>
    <row r="54" spans="1:28" ht="15" customHeight="1" x14ac:dyDescent="0.3">
      <c r="A54" s="127" t="str">
        <f t="shared" si="0"/>
        <v/>
      </c>
      <c r="B54" s="30"/>
      <c r="C54" s="30"/>
      <c r="D54" s="27"/>
      <c r="E54" s="30"/>
      <c r="F54" s="27"/>
      <c r="G54" s="30"/>
      <c r="H54" s="30"/>
      <c r="I54" s="30"/>
      <c r="J54" s="30"/>
      <c r="K54" s="30"/>
      <c r="L54" s="30"/>
      <c r="M54" s="30"/>
      <c r="N54" s="30"/>
      <c r="O54" s="30"/>
      <c r="P54" s="30"/>
      <c r="Q54" s="27"/>
      <c r="R54" s="256" t="str">
        <f t="shared" si="1"/>
        <v/>
      </c>
      <c r="S54" s="257"/>
      <c r="T54" s="258"/>
      <c r="U54" s="125">
        <f t="shared" si="2"/>
        <v>0</v>
      </c>
      <c r="V54" s="50" t="str">
        <f t="shared" si="3"/>
        <v>ERROR</v>
      </c>
      <c r="W54" s="79">
        <f t="shared" si="4"/>
        <v>0</v>
      </c>
      <c r="X54" s="14" t="b">
        <v>0</v>
      </c>
      <c r="AA54" s="14" t="str">
        <f t="shared" si="5"/>
        <v>FALSE</v>
      </c>
      <c r="AB54" s="14">
        <f t="shared" si="6"/>
        <v>0</v>
      </c>
    </row>
    <row r="55" spans="1:28" ht="15" customHeight="1" x14ac:dyDescent="0.3">
      <c r="A55" s="127" t="str">
        <f t="shared" si="0"/>
        <v/>
      </c>
      <c r="B55" s="30"/>
      <c r="C55" s="30"/>
      <c r="D55" s="27"/>
      <c r="E55" s="30"/>
      <c r="F55" s="27"/>
      <c r="G55" s="30"/>
      <c r="H55" s="30"/>
      <c r="I55" s="30"/>
      <c r="J55" s="30"/>
      <c r="K55" s="30"/>
      <c r="L55" s="30"/>
      <c r="M55" s="30"/>
      <c r="N55" s="30"/>
      <c r="O55" s="30"/>
      <c r="P55" s="30"/>
      <c r="Q55" s="28"/>
      <c r="R55" s="256" t="str">
        <f t="shared" si="1"/>
        <v/>
      </c>
      <c r="S55" s="257"/>
      <c r="T55" s="258"/>
      <c r="U55" s="125">
        <f t="shared" si="2"/>
        <v>0</v>
      </c>
      <c r="V55" s="50" t="str">
        <f t="shared" si="3"/>
        <v>ERROR</v>
      </c>
      <c r="W55" s="79">
        <f t="shared" si="4"/>
        <v>0</v>
      </c>
      <c r="X55" s="14" t="b">
        <v>0</v>
      </c>
      <c r="AA55" s="14" t="str">
        <f t="shared" si="5"/>
        <v>FALSE</v>
      </c>
      <c r="AB55" s="14">
        <f t="shared" si="6"/>
        <v>0</v>
      </c>
    </row>
    <row r="56" spans="1:28" ht="15" customHeight="1" x14ac:dyDescent="0.3">
      <c r="A56" s="127" t="str">
        <f t="shared" si="0"/>
        <v/>
      </c>
      <c r="B56" s="30"/>
      <c r="C56" s="30"/>
      <c r="D56" s="27"/>
      <c r="E56" s="30"/>
      <c r="F56" s="30"/>
      <c r="G56" s="30"/>
      <c r="H56" s="30"/>
      <c r="I56" s="30"/>
      <c r="J56" s="30"/>
      <c r="K56" s="30"/>
      <c r="L56" s="30"/>
      <c r="M56" s="30"/>
      <c r="N56" s="30"/>
      <c r="O56" s="30"/>
      <c r="P56" s="30"/>
      <c r="Q56" s="27"/>
      <c r="R56" s="256" t="str">
        <f t="shared" si="1"/>
        <v/>
      </c>
      <c r="S56" s="257"/>
      <c r="T56" s="258"/>
      <c r="U56" s="125">
        <f t="shared" si="2"/>
        <v>0</v>
      </c>
      <c r="V56" s="50" t="str">
        <f t="shared" si="3"/>
        <v>ERROR</v>
      </c>
      <c r="W56" s="79">
        <f t="shared" si="4"/>
        <v>0</v>
      </c>
      <c r="X56" s="14" t="b">
        <v>0</v>
      </c>
      <c r="AA56" s="14" t="str">
        <f t="shared" si="5"/>
        <v>FALSE</v>
      </c>
      <c r="AB56" s="14">
        <f t="shared" si="6"/>
        <v>0</v>
      </c>
    </row>
    <row r="57" spans="1:28" ht="15" customHeight="1" x14ac:dyDescent="0.3">
      <c r="A57" s="127" t="str">
        <f t="shared" si="0"/>
        <v/>
      </c>
      <c r="B57" s="30"/>
      <c r="C57" s="30"/>
      <c r="D57" s="27"/>
      <c r="E57" s="30"/>
      <c r="F57" s="30"/>
      <c r="G57" s="30"/>
      <c r="H57" s="30"/>
      <c r="I57" s="30"/>
      <c r="J57" s="30"/>
      <c r="K57" s="30"/>
      <c r="L57" s="30"/>
      <c r="M57" s="30"/>
      <c r="N57" s="30"/>
      <c r="O57" s="30"/>
      <c r="P57" s="30"/>
      <c r="Q57" s="28"/>
      <c r="R57" s="256" t="str">
        <f t="shared" si="1"/>
        <v/>
      </c>
      <c r="S57" s="257"/>
      <c r="T57" s="258"/>
      <c r="U57" s="125">
        <f t="shared" si="2"/>
        <v>0</v>
      </c>
      <c r="V57" s="50" t="str">
        <f t="shared" si="3"/>
        <v>ERROR</v>
      </c>
      <c r="W57" s="79">
        <f t="shared" si="4"/>
        <v>0</v>
      </c>
      <c r="X57" s="14" t="b">
        <v>0</v>
      </c>
      <c r="AA57" s="14" t="str">
        <f t="shared" si="5"/>
        <v>FALSE</v>
      </c>
      <c r="AB57" s="14">
        <f t="shared" si="6"/>
        <v>0</v>
      </c>
    </row>
    <row r="58" spans="1:28" ht="15" customHeight="1" x14ac:dyDescent="0.3">
      <c r="A58" s="127" t="str">
        <f t="shared" si="0"/>
        <v/>
      </c>
      <c r="B58" s="30"/>
      <c r="C58" s="30"/>
      <c r="D58" s="27"/>
      <c r="E58" s="30"/>
      <c r="F58" s="30"/>
      <c r="G58" s="30"/>
      <c r="H58" s="30"/>
      <c r="I58" s="30"/>
      <c r="J58" s="30"/>
      <c r="K58" s="30"/>
      <c r="L58" s="30"/>
      <c r="M58" s="30"/>
      <c r="N58" s="30"/>
      <c r="O58" s="30"/>
      <c r="P58" s="30"/>
      <c r="Q58" s="27"/>
      <c r="R58" s="256" t="str">
        <f t="shared" si="1"/>
        <v/>
      </c>
      <c r="S58" s="257"/>
      <c r="T58" s="258"/>
      <c r="U58" s="125">
        <f t="shared" si="2"/>
        <v>0</v>
      </c>
      <c r="V58" s="50" t="str">
        <f t="shared" si="3"/>
        <v>ERROR</v>
      </c>
      <c r="W58" s="79">
        <f t="shared" si="4"/>
        <v>0</v>
      </c>
      <c r="X58" s="14" t="b">
        <v>0</v>
      </c>
      <c r="AA58" s="14" t="str">
        <f t="shared" si="5"/>
        <v>FALSE</v>
      </c>
      <c r="AB58" s="14">
        <f t="shared" si="6"/>
        <v>0</v>
      </c>
    </row>
    <row r="59" spans="1:28" ht="15" customHeight="1" x14ac:dyDescent="0.3">
      <c r="A59" s="127" t="str">
        <f t="shared" si="0"/>
        <v/>
      </c>
      <c r="B59" s="30"/>
      <c r="C59" s="30"/>
      <c r="D59" s="27"/>
      <c r="E59" s="30"/>
      <c r="F59" s="30"/>
      <c r="G59" s="30"/>
      <c r="H59" s="30"/>
      <c r="I59" s="30"/>
      <c r="J59" s="30"/>
      <c r="K59" s="30"/>
      <c r="L59" s="30"/>
      <c r="M59" s="30"/>
      <c r="N59" s="30"/>
      <c r="O59" s="30"/>
      <c r="P59" s="30"/>
      <c r="Q59" s="28"/>
      <c r="R59" s="256" t="str">
        <f t="shared" si="1"/>
        <v/>
      </c>
      <c r="S59" s="257"/>
      <c r="T59" s="258"/>
      <c r="U59" s="125">
        <f t="shared" si="2"/>
        <v>0</v>
      </c>
      <c r="V59" s="50" t="str">
        <f t="shared" si="3"/>
        <v>ERROR</v>
      </c>
      <c r="W59" s="79">
        <f t="shared" si="4"/>
        <v>0</v>
      </c>
      <c r="X59" s="14" t="b">
        <v>0</v>
      </c>
      <c r="AA59" s="14" t="str">
        <f t="shared" si="5"/>
        <v>FALSE</v>
      </c>
      <c r="AB59" s="14">
        <f t="shared" si="6"/>
        <v>0</v>
      </c>
    </row>
    <row r="60" spans="1:28" ht="15" customHeight="1" x14ac:dyDescent="0.3">
      <c r="A60" s="127" t="str">
        <f t="shared" si="0"/>
        <v/>
      </c>
      <c r="B60" s="30"/>
      <c r="C60" s="30"/>
      <c r="D60" s="27"/>
      <c r="E60" s="30"/>
      <c r="F60" s="30"/>
      <c r="G60" s="30"/>
      <c r="H60" s="30"/>
      <c r="I60" s="30"/>
      <c r="J60" s="30"/>
      <c r="K60" s="30"/>
      <c r="L60" s="30"/>
      <c r="M60" s="30"/>
      <c r="N60" s="30"/>
      <c r="O60" s="30"/>
      <c r="P60" s="30"/>
      <c r="Q60" s="27"/>
      <c r="R60" s="256" t="str">
        <f t="shared" si="1"/>
        <v/>
      </c>
      <c r="S60" s="257"/>
      <c r="T60" s="258"/>
      <c r="U60" s="125">
        <f t="shared" si="2"/>
        <v>0</v>
      </c>
      <c r="V60" s="50" t="str">
        <f t="shared" si="3"/>
        <v>ERROR</v>
      </c>
      <c r="W60" s="79">
        <f t="shared" si="4"/>
        <v>0</v>
      </c>
      <c r="X60" s="14" t="b">
        <v>0</v>
      </c>
      <c r="AA60" s="14" t="str">
        <f t="shared" si="5"/>
        <v>FALSE</v>
      </c>
      <c r="AB60" s="14">
        <f t="shared" si="6"/>
        <v>0</v>
      </c>
    </row>
    <row r="61" spans="1:28" ht="15" customHeight="1" x14ac:dyDescent="0.3">
      <c r="A61" s="127" t="str">
        <f t="shared" si="0"/>
        <v/>
      </c>
      <c r="B61" s="30"/>
      <c r="C61" s="30"/>
      <c r="D61" s="27"/>
      <c r="E61" s="30"/>
      <c r="F61" s="30"/>
      <c r="G61" s="30"/>
      <c r="H61" s="30"/>
      <c r="I61" s="30"/>
      <c r="J61" s="30"/>
      <c r="K61" s="30"/>
      <c r="L61" s="30"/>
      <c r="M61" s="30"/>
      <c r="N61" s="30"/>
      <c r="O61" s="30"/>
      <c r="P61" s="30"/>
      <c r="Q61" s="28"/>
      <c r="R61" s="256" t="str">
        <f t="shared" si="1"/>
        <v/>
      </c>
      <c r="S61" s="257"/>
      <c r="T61" s="258"/>
      <c r="U61" s="125">
        <f t="shared" si="2"/>
        <v>0</v>
      </c>
      <c r="V61" s="50" t="str">
        <f t="shared" si="3"/>
        <v>ERROR</v>
      </c>
      <c r="W61" s="79">
        <f t="shared" si="4"/>
        <v>0</v>
      </c>
      <c r="X61" s="14" t="b">
        <v>0</v>
      </c>
      <c r="AA61" s="14" t="str">
        <f t="shared" si="5"/>
        <v>FALSE</v>
      </c>
      <c r="AB61" s="14">
        <f t="shared" si="6"/>
        <v>0</v>
      </c>
    </row>
    <row r="62" spans="1:28" ht="15" customHeight="1" x14ac:dyDescent="0.3">
      <c r="A62" s="127" t="str">
        <f t="shared" si="0"/>
        <v/>
      </c>
      <c r="B62" s="30"/>
      <c r="C62" s="30"/>
      <c r="D62" s="27"/>
      <c r="E62" s="30"/>
      <c r="F62" s="30"/>
      <c r="G62" s="30"/>
      <c r="H62" s="30"/>
      <c r="I62" s="30"/>
      <c r="J62" s="30"/>
      <c r="K62" s="30"/>
      <c r="L62" s="30"/>
      <c r="M62" s="30"/>
      <c r="N62" s="30"/>
      <c r="O62" s="30"/>
      <c r="P62" s="30"/>
      <c r="Q62" s="27"/>
      <c r="R62" s="256" t="str">
        <f t="shared" si="1"/>
        <v/>
      </c>
      <c r="S62" s="257"/>
      <c r="T62" s="258"/>
      <c r="U62" s="125">
        <f t="shared" si="2"/>
        <v>0</v>
      </c>
      <c r="V62" s="50" t="str">
        <f t="shared" si="3"/>
        <v>ERROR</v>
      </c>
      <c r="W62" s="79">
        <f t="shared" si="4"/>
        <v>0</v>
      </c>
      <c r="X62" s="14" t="b">
        <v>0</v>
      </c>
      <c r="AA62" s="14" t="str">
        <f t="shared" si="5"/>
        <v>FALSE</v>
      </c>
      <c r="AB62" s="14">
        <f t="shared" si="6"/>
        <v>0</v>
      </c>
    </row>
    <row r="63" spans="1:28" ht="15" customHeight="1" x14ac:dyDescent="0.3">
      <c r="A63" s="127" t="str">
        <f t="shared" si="0"/>
        <v/>
      </c>
      <c r="B63" s="30"/>
      <c r="C63" s="30"/>
      <c r="D63" s="27"/>
      <c r="E63" s="30"/>
      <c r="F63" s="30"/>
      <c r="G63" s="30"/>
      <c r="H63" s="30"/>
      <c r="I63" s="30"/>
      <c r="J63" s="30"/>
      <c r="K63" s="30"/>
      <c r="L63" s="30"/>
      <c r="M63" s="30"/>
      <c r="N63" s="30"/>
      <c r="O63" s="30"/>
      <c r="P63" s="30"/>
      <c r="Q63" s="27"/>
      <c r="R63" s="256" t="str">
        <f t="shared" si="1"/>
        <v/>
      </c>
      <c r="S63" s="257"/>
      <c r="T63" s="258"/>
      <c r="U63" s="125">
        <f t="shared" si="2"/>
        <v>0</v>
      </c>
      <c r="V63" s="50" t="str">
        <f t="shared" si="3"/>
        <v>ERROR</v>
      </c>
      <c r="W63" s="79">
        <f t="shared" si="4"/>
        <v>0</v>
      </c>
      <c r="X63" s="14" t="b">
        <v>0</v>
      </c>
      <c r="AA63" s="14" t="str">
        <f t="shared" si="5"/>
        <v>FALSE</v>
      </c>
      <c r="AB63" s="14">
        <f t="shared" si="6"/>
        <v>0</v>
      </c>
    </row>
    <row r="64" spans="1:28" ht="36.75" customHeight="1" thickBot="1" x14ac:dyDescent="0.35">
      <c r="A64" s="121" t="s">
        <v>15</v>
      </c>
      <c r="B64" s="122">
        <f t="shared" ref="B64:K64" si="7">SUM(B15:B63)</f>
        <v>0</v>
      </c>
      <c r="C64" s="122">
        <f t="shared" si="7"/>
        <v>0</v>
      </c>
      <c r="D64" s="122">
        <f t="shared" si="7"/>
        <v>0</v>
      </c>
      <c r="E64" s="122">
        <f t="shared" si="7"/>
        <v>0</v>
      </c>
      <c r="F64" s="122">
        <f t="shared" si="7"/>
        <v>0</v>
      </c>
      <c r="G64" s="122">
        <f t="shared" si="7"/>
        <v>0</v>
      </c>
      <c r="H64" s="122">
        <f t="shared" si="7"/>
        <v>0</v>
      </c>
      <c r="I64" s="122">
        <f t="shared" si="7"/>
        <v>0</v>
      </c>
      <c r="J64" s="122">
        <f>IF($Y$16=TRUE,IF($I$11="All-Day Non IV-D Services",((49-(COUNTIFS($A$15:$A$63,"")+COUNTIFS($R$15:$R$63,"LUNCH")))*15),SUM(J15:J63)),SUM(J15:J63))</f>
        <v>0</v>
      </c>
      <c r="K64" s="122">
        <f t="shared" si="7"/>
        <v>0</v>
      </c>
      <c r="L64" s="122">
        <f>IF($Y$16=TRUE,IF($I$11="All-Day PTO",((49-(COUNTIFS($A$15:$A$63,"")+COUNTIFS($R$15:$R$63,"LUNCH")))*15),SUM(L15:L63)),SUM(L15:L63))</f>
        <v>0</v>
      </c>
      <c r="M64" s="122">
        <f>IF($Y$16=TRUE,IF($I$11="All-Day ATO",((49-(COUNTIFS($A$15:$A$63,"")+COUNTIFS($R$15:$R$63,"LUNCH")))*15),SUM(M15:M63)),SUM(M15:M63))</f>
        <v>0</v>
      </c>
      <c r="N64" s="122">
        <f>IF($Y$16=TRUE,IF($I$11="All-Day Sick",((49-(COUNTIFS($A$15:$A$63,"")+COUNTIFS($R$15:$R$63,"LUNCH")))*15),SUM(N15:N63)),SUM(N15:N63))</f>
        <v>0</v>
      </c>
      <c r="O64" s="122">
        <f>IF($Y$16=TRUE,IF($I$11="All-Day VTO",((49-(COUNTIFS($A$15:$A$63,"")+COUNTIFS($R$15:$R$63,"LUNCH")))*15),SUM(O15:O63)),SUM(O15:O63))</f>
        <v>0</v>
      </c>
      <c r="P64" s="122">
        <f t="shared" ref="P64:Q64" si="8">SUM(P15:P63)</f>
        <v>0</v>
      </c>
      <c r="Q64" s="123">
        <f t="shared" si="8"/>
        <v>0</v>
      </c>
      <c r="R64" s="259"/>
      <c r="S64" s="260"/>
      <c r="T64" s="261"/>
      <c r="U64" s="124">
        <f>SUM(B64:S64)</f>
        <v>0</v>
      </c>
      <c r="V64" s="51"/>
      <c r="W64" s="79" t="s">
        <v>97</v>
      </c>
      <c r="X64" s="14">
        <f>COUNTIF(X15:X63,TRUE)</f>
        <v>0</v>
      </c>
      <c r="AB64" s="14">
        <f>SUBTOTAL(9,AB15:AB63)</f>
        <v>0</v>
      </c>
    </row>
    <row r="65" spans="1:34" s="95" customFormat="1" ht="6.75" customHeight="1" x14ac:dyDescent="0.3">
      <c r="A65" s="111"/>
      <c r="B65" s="112">
        <f>SUMIF($X$15:$X$63,"TRUE",B15:B63)</f>
        <v>0</v>
      </c>
      <c r="C65" s="112">
        <f t="shared" ref="C65:P65" si="9">SUMIF($X$15:$X$63,"TRUE",C15:C63)</f>
        <v>0</v>
      </c>
      <c r="D65" s="112">
        <f t="shared" si="9"/>
        <v>0</v>
      </c>
      <c r="E65" s="112">
        <f t="shared" si="9"/>
        <v>0</v>
      </c>
      <c r="F65" s="112">
        <f t="shared" si="9"/>
        <v>0</v>
      </c>
      <c r="G65" s="112">
        <f t="shared" si="9"/>
        <v>0</v>
      </c>
      <c r="H65" s="112">
        <f t="shared" si="9"/>
        <v>0</v>
      </c>
      <c r="I65" s="112">
        <f t="shared" si="9"/>
        <v>0</v>
      </c>
      <c r="J65" s="112">
        <f>IF($Y$16=TRUE,IF($I$11="All-Day Non IV-D Services",X64*15,SUMIF($X$15:$X$63,"TRUE",J15:J63)),SUMIF($X$15:$X$63,"TRUE",J15:J63))</f>
        <v>0</v>
      </c>
      <c r="K65" s="112">
        <f t="shared" si="9"/>
        <v>0</v>
      </c>
      <c r="L65" s="112">
        <f>IF($Y$16=TRUE,IF($I$11="All-Day PTO",X64*15,SUMIF($X$15:$X$63,"TRUE",L15:L63)),SUMIF($X$15:$X$63,"TRUE",L15:L63))</f>
        <v>0</v>
      </c>
      <c r="M65" s="112"/>
      <c r="N65" s="112">
        <f>IF($Y$16=TRUE,IF($I$11="All-Day Sick",X64*15,SUMIF($X$15:$X$63,"TRUE",N15:N63)),SUMIF($X$15:$X$63,"TRUE",N15:N63))</f>
        <v>0</v>
      </c>
      <c r="O65" s="112">
        <f>IF($Y$16=TRUE,IF($I$11="All-Day VTO",X64*15,SUMIF($X$15:$X$63,"TRUE",O15:O63)),SUMIF($X$15:$X$63,"TRUE",O15:O63))</f>
        <v>0</v>
      </c>
      <c r="P65" s="112">
        <f t="shared" si="9"/>
        <v>0</v>
      </c>
      <c r="Q65" s="96"/>
      <c r="R65" s="96"/>
      <c r="S65" s="96" t="s">
        <v>97</v>
      </c>
      <c r="T65" s="96"/>
      <c r="U65" s="113">
        <f>SUBTOTAL(9,B65:T65)</f>
        <v>0</v>
      </c>
      <c r="V65" s="22"/>
      <c r="W65" s="114"/>
      <c r="X65" s="115"/>
      <c r="Y65" s="114"/>
      <c r="Z65" s="96"/>
      <c r="AA65" s="114"/>
      <c r="AB65" s="114"/>
      <c r="AC65" s="96"/>
      <c r="AD65" s="96"/>
      <c r="AE65" s="96"/>
      <c r="AF65" s="96"/>
      <c r="AG65" s="96"/>
    </row>
    <row r="66" spans="1:34" s="95" customFormat="1" ht="7.5" customHeight="1" x14ac:dyDescent="0.3">
      <c r="A66" s="111"/>
      <c r="B66" s="112">
        <f>B64-B65</f>
        <v>0</v>
      </c>
      <c r="C66" s="112">
        <f t="shared" ref="C66:P66" si="10">C64-C65</f>
        <v>0</v>
      </c>
      <c r="D66" s="112">
        <f t="shared" si="10"/>
        <v>0</v>
      </c>
      <c r="E66" s="112">
        <f t="shared" si="10"/>
        <v>0</v>
      </c>
      <c r="F66" s="112">
        <f t="shared" si="10"/>
        <v>0</v>
      </c>
      <c r="G66" s="112">
        <f t="shared" si="10"/>
        <v>0</v>
      </c>
      <c r="H66" s="112">
        <f t="shared" si="10"/>
        <v>0</v>
      </c>
      <c r="I66" s="112">
        <f t="shared" si="10"/>
        <v>0</v>
      </c>
      <c r="J66" s="112">
        <f t="shared" si="10"/>
        <v>0</v>
      </c>
      <c r="K66" s="112">
        <f t="shared" si="10"/>
        <v>0</v>
      </c>
      <c r="L66" s="112">
        <f t="shared" si="10"/>
        <v>0</v>
      </c>
      <c r="M66" s="112"/>
      <c r="N66" s="112">
        <f t="shared" si="10"/>
        <v>0</v>
      </c>
      <c r="O66" s="112">
        <f t="shared" si="10"/>
        <v>0</v>
      </c>
      <c r="P66" s="112">
        <f t="shared" si="10"/>
        <v>0</v>
      </c>
      <c r="Q66" s="96"/>
      <c r="R66" s="96"/>
      <c r="S66" s="96"/>
      <c r="T66" s="96"/>
      <c r="U66" s="113">
        <f>SUBTOTAL(9,B66:T66)</f>
        <v>0</v>
      </c>
      <c r="V66" s="22"/>
      <c r="W66" s="114"/>
      <c r="X66" s="115"/>
      <c r="Y66" s="114"/>
      <c r="Z66" s="96"/>
      <c r="AA66" s="114"/>
      <c r="AB66" s="114"/>
      <c r="AC66" s="96"/>
      <c r="AD66" s="96"/>
      <c r="AE66" s="96"/>
      <c r="AF66" s="96"/>
      <c r="AG66" s="96"/>
    </row>
    <row r="67" spans="1:34" ht="19.399999999999999" customHeight="1" x14ac:dyDescent="0.3">
      <c r="A67" s="262"/>
      <c r="B67" s="263"/>
      <c r="C67" s="263"/>
      <c r="D67" s="263"/>
      <c r="E67" s="263"/>
      <c r="F67" s="263"/>
      <c r="G67" s="263"/>
      <c r="H67" s="263"/>
      <c r="I67" s="263"/>
      <c r="J67" s="263"/>
      <c r="K67" s="263"/>
      <c r="L67" s="263"/>
      <c r="M67" s="263"/>
      <c r="N67" s="263"/>
      <c r="O67" s="263"/>
      <c r="P67" s="263"/>
      <c r="Q67" s="263"/>
      <c r="R67" s="263"/>
      <c r="S67" s="263"/>
      <c r="T67" s="263"/>
      <c r="U67" s="263"/>
      <c r="V67" s="264"/>
      <c r="Z67" s="14"/>
      <c r="AH67" s="13"/>
    </row>
    <row r="68" spans="1:34" ht="25.4" customHeight="1" x14ac:dyDescent="0.3">
      <c r="A68" s="334"/>
      <c r="B68" s="335"/>
      <c r="C68" s="335"/>
      <c r="D68" s="335"/>
      <c r="E68" s="335"/>
      <c r="F68" s="335"/>
      <c r="G68" s="335"/>
      <c r="H68" s="335"/>
      <c r="I68" s="335"/>
      <c r="J68" s="335"/>
      <c r="K68" s="68"/>
      <c r="L68" s="69"/>
      <c r="M68" s="165"/>
      <c r="N68" s="69"/>
      <c r="O68" s="69"/>
      <c r="P68" s="69"/>
      <c r="Q68" s="69"/>
      <c r="R68" s="275"/>
      <c r="S68" s="276"/>
      <c r="T68" s="276"/>
      <c r="U68" s="70"/>
      <c r="V68" s="13"/>
      <c r="Z68" s="14"/>
      <c r="AH68" s="13"/>
    </row>
    <row r="69" spans="1:34" s="95" customFormat="1" ht="17.149999999999999" customHeight="1" x14ac:dyDescent="0.3">
      <c r="A69" s="254"/>
      <c r="B69" s="269"/>
      <c r="C69" s="269"/>
      <c r="D69" s="269"/>
      <c r="E69" s="269"/>
      <c r="F69" s="269"/>
      <c r="G69" s="269"/>
      <c r="H69" s="269"/>
      <c r="I69" s="269"/>
      <c r="J69" s="269"/>
      <c r="K69" s="116"/>
      <c r="L69" s="157"/>
      <c r="M69" s="157"/>
      <c r="N69" s="157" t="s">
        <v>97</v>
      </c>
      <c r="O69" s="157"/>
      <c r="P69" s="157"/>
      <c r="Q69" s="118"/>
      <c r="R69" s="254"/>
      <c r="S69" s="254"/>
      <c r="T69" s="254"/>
      <c r="U69" s="115"/>
      <c r="V69" s="13"/>
      <c r="W69" s="114"/>
      <c r="X69" s="114"/>
      <c r="Y69" s="114"/>
      <c r="Z69" s="96"/>
      <c r="AA69" s="114"/>
      <c r="AB69" s="114"/>
      <c r="AC69" s="96"/>
      <c r="AD69" s="96"/>
      <c r="AE69" s="96"/>
      <c r="AF69" s="96"/>
      <c r="AG69" s="96"/>
    </row>
    <row r="70" spans="1:34" ht="30" customHeight="1" x14ac:dyDescent="0.3">
      <c r="A70" s="270"/>
      <c r="B70" s="271"/>
      <c r="C70" s="271"/>
      <c r="D70" s="271"/>
      <c r="E70" s="271"/>
      <c r="F70" s="271"/>
      <c r="G70" s="271"/>
      <c r="H70" s="271"/>
      <c r="I70" s="271"/>
      <c r="J70" s="271"/>
      <c r="K70" s="271"/>
      <c r="L70" s="271"/>
      <c r="M70" s="271"/>
      <c r="N70" s="271"/>
      <c r="O70" s="271"/>
      <c r="P70" s="271"/>
      <c r="Q70" s="271"/>
      <c r="R70" s="271"/>
      <c r="S70" s="271"/>
      <c r="T70" s="271"/>
      <c r="U70" s="271"/>
      <c r="V70" s="272"/>
    </row>
    <row r="71" spans="1:34" ht="25.4" customHeight="1" x14ac:dyDescent="0.3">
      <c r="A71" s="70"/>
      <c r="B71" s="273"/>
      <c r="C71" s="274"/>
      <c r="D71" s="274"/>
      <c r="E71" s="274"/>
      <c r="F71" s="274"/>
      <c r="G71" s="274"/>
      <c r="H71" s="274"/>
      <c r="I71" s="274"/>
      <c r="J71" s="274"/>
      <c r="K71" s="68"/>
      <c r="L71" s="69"/>
      <c r="M71" s="165"/>
      <c r="N71" s="69"/>
      <c r="O71" s="69"/>
      <c r="P71" s="69"/>
      <c r="Q71" s="69"/>
      <c r="R71" s="275"/>
      <c r="S71" s="276"/>
      <c r="T71" s="276"/>
      <c r="U71" s="70"/>
      <c r="V71" s="13"/>
    </row>
    <row r="72" spans="1:34" s="95" customFormat="1" ht="17.149999999999999" customHeight="1" x14ac:dyDescent="0.3">
      <c r="A72" s="253"/>
      <c r="B72" s="253"/>
      <c r="C72" s="253"/>
      <c r="D72" s="253"/>
      <c r="E72" s="253"/>
      <c r="F72" s="253"/>
      <c r="G72" s="253"/>
      <c r="H72" s="253"/>
      <c r="I72" s="253"/>
      <c r="J72" s="253"/>
      <c r="K72" s="116"/>
      <c r="L72" s="157"/>
      <c r="M72" s="157"/>
      <c r="N72" s="157" t="s">
        <v>97</v>
      </c>
      <c r="O72" s="157"/>
      <c r="P72" s="157"/>
      <c r="Q72" s="118"/>
      <c r="R72" s="254"/>
      <c r="S72" s="255"/>
      <c r="T72" s="255"/>
      <c r="U72" s="115"/>
      <c r="V72" s="13"/>
      <c r="W72" s="114"/>
      <c r="X72" s="114"/>
      <c r="Y72" s="114"/>
      <c r="Z72" s="96"/>
      <c r="AA72" s="114"/>
      <c r="AB72" s="114"/>
      <c r="AC72" s="96"/>
      <c r="AD72" s="96"/>
      <c r="AE72" s="96"/>
      <c r="AF72" s="96"/>
      <c r="AG72" s="96"/>
    </row>
    <row r="73" spans="1:34" ht="30" customHeight="1" x14ac:dyDescent="0.3">
      <c r="B73" s="32"/>
      <c r="C73" s="32"/>
      <c r="D73" s="32"/>
      <c r="E73" s="32"/>
      <c r="F73" s="32"/>
      <c r="G73" s="32"/>
      <c r="H73" s="32"/>
      <c r="I73" s="32"/>
      <c r="J73" s="32" t="s">
        <v>97</v>
      </c>
      <c r="K73" s="32"/>
      <c r="L73" s="32"/>
      <c r="M73" s="32"/>
      <c r="N73" s="32"/>
      <c r="O73" s="32"/>
      <c r="P73" s="32"/>
      <c r="Q73" s="13"/>
      <c r="R73" s="13"/>
      <c r="S73" s="13"/>
      <c r="T73" s="13"/>
      <c r="U73" s="13"/>
      <c r="V73" s="13"/>
    </row>
    <row r="74" spans="1:34" ht="30" customHeight="1" x14ac:dyDescent="0.3">
      <c r="B74" s="32"/>
      <c r="C74" s="32"/>
      <c r="D74" s="32"/>
      <c r="E74" s="32"/>
      <c r="F74" s="32"/>
      <c r="G74" s="32"/>
      <c r="H74" s="32"/>
      <c r="I74" s="32"/>
      <c r="J74" s="32"/>
      <c r="K74" s="32"/>
      <c r="L74" s="32"/>
      <c r="M74" s="32"/>
      <c r="N74" s="32"/>
      <c r="O74" s="32"/>
      <c r="P74" s="32"/>
      <c r="Q74" s="13"/>
      <c r="R74" s="13"/>
      <c r="S74" s="13"/>
      <c r="T74" s="13"/>
      <c r="U74" s="13"/>
      <c r="V74" s="13"/>
    </row>
    <row r="75" spans="1:34" ht="30" customHeight="1" x14ac:dyDescent="0.3">
      <c r="B75" s="32"/>
      <c r="C75" s="32"/>
      <c r="D75" s="32"/>
      <c r="E75" s="32"/>
      <c r="F75" s="32"/>
      <c r="G75" s="32"/>
      <c r="H75" s="32"/>
      <c r="I75" s="32"/>
      <c r="J75" s="32"/>
      <c r="K75" s="32"/>
      <c r="L75" s="32"/>
      <c r="M75" s="32"/>
      <c r="N75" s="32"/>
      <c r="O75" s="32"/>
      <c r="P75" s="32"/>
      <c r="Q75" s="13"/>
      <c r="R75" s="13"/>
      <c r="S75" s="13"/>
      <c r="T75" s="13"/>
      <c r="U75" s="13"/>
      <c r="V75" s="13"/>
    </row>
    <row r="76" spans="1:34" ht="30" customHeight="1" x14ac:dyDescent="0.3">
      <c r="B76" s="32"/>
      <c r="C76" s="32"/>
      <c r="D76" s="32"/>
      <c r="E76" s="32"/>
      <c r="F76" s="32"/>
      <c r="G76" s="32"/>
      <c r="H76" s="32"/>
      <c r="I76" s="32"/>
      <c r="J76" s="32"/>
      <c r="K76" s="32"/>
      <c r="L76" s="32"/>
      <c r="M76" s="32"/>
      <c r="N76" s="32"/>
      <c r="O76" s="32"/>
      <c r="P76" s="32"/>
      <c r="Q76" s="13"/>
      <c r="R76" s="13"/>
      <c r="S76" s="13"/>
      <c r="T76" s="13"/>
      <c r="U76" s="13"/>
      <c r="V76" s="13"/>
    </row>
    <row r="77" spans="1:34" ht="30" customHeight="1" x14ac:dyDescent="0.3">
      <c r="B77" s="32"/>
      <c r="C77" s="32"/>
      <c r="D77" s="32"/>
      <c r="E77" s="32"/>
      <c r="F77" s="32"/>
      <c r="G77" s="32"/>
      <c r="H77" s="32"/>
      <c r="I77" s="32"/>
      <c r="J77" s="32"/>
      <c r="K77" s="32"/>
      <c r="L77" s="32"/>
      <c r="M77" s="32"/>
      <c r="N77" s="32"/>
      <c r="O77" s="32"/>
      <c r="P77" s="32"/>
      <c r="Q77" s="13"/>
      <c r="R77" s="13"/>
      <c r="S77" s="13"/>
      <c r="T77" s="13"/>
      <c r="U77" s="13"/>
      <c r="V77" s="13"/>
    </row>
    <row r="78" spans="1:34" ht="30" customHeight="1" x14ac:dyDescent="0.3">
      <c r="B78" s="32"/>
      <c r="C78" s="32"/>
      <c r="D78" s="32"/>
      <c r="E78" s="32"/>
      <c r="F78" s="32"/>
      <c r="G78" s="32"/>
      <c r="H78" s="32"/>
      <c r="I78" s="32"/>
      <c r="J78" s="32"/>
      <c r="K78" s="32"/>
      <c r="L78" s="32"/>
      <c r="M78" s="32"/>
      <c r="N78" s="32"/>
      <c r="O78" s="32"/>
      <c r="P78" s="32"/>
      <c r="Q78" s="13"/>
      <c r="R78" s="13"/>
      <c r="S78" s="13"/>
      <c r="T78" s="13"/>
      <c r="U78" s="13"/>
      <c r="V78" s="13"/>
    </row>
    <row r="79" spans="1:34" ht="30" customHeight="1" x14ac:dyDescent="0.3">
      <c r="B79" s="32"/>
      <c r="C79" s="32"/>
      <c r="D79" s="32"/>
      <c r="E79" s="32"/>
      <c r="F79" s="32"/>
      <c r="G79" s="32"/>
      <c r="H79" s="32"/>
      <c r="I79" s="32"/>
      <c r="J79" s="32"/>
      <c r="K79" s="32"/>
      <c r="L79" s="32"/>
      <c r="M79" s="32"/>
      <c r="N79" s="32"/>
      <c r="O79" s="32"/>
      <c r="P79" s="32"/>
      <c r="Q79" s="13"/>
      <c r="R79" s="13"/>
      <c r="S79" s="13"/>
      <c r="T79" s="13"/>
      <c r="U79" s="13"/>
      <c r="V79" s="13"/>
    </row>
    <row r="80" spans="1:34" ht="30" customHeight="1" x14ac:dyDescent="0.3">
      <c r="B80" s="32"/>
      <c r="C80" s="32"/>
      <c r="D80" s="32"/>
      <c r="E80" s="32"/>
      <c r="F80" s="32"/>
      <c r="G80" s="32"/>
      <c r="H80" s="32"/>
      <c r="I80" s="32"/>
      <c r="J80" s="32"/>
      <c r="K80" s="32"/>
      <c r="L80" s="32"/>
      <c r="M80" s="32"/>
      <c r="N80" s="32"/>
      <c r="O80" s="32"/>
      <c r="P80" s="32"/>
      <c r="Q80" s="13"/>
      <c r="R80" s="13"/>
      <c r="S80" s="13"/>
      <c r="T80" s="13"/>
      <c r="U80" s="13"/>
      <c r="V80" s="13"/>
    </row>
    <row r="81" spans="2:25" ht="30" customHeight="1" x14ac:dyDescent="0.3">
      <c r="B81" s="32"/>
      <c r="C81" s="32"/>
      <c r="D81" s="32"/>
      <c r="E81" s="32"/>
      <c r="F81" s="32"/>
      <c r="G81" s="32"/>
      <c r="H81" s="32"/>
      <c r="I81" s="32"/>
      <c r="J81" s="32"/>
      <c r="K81" s="32"/>
      <c r="L81" s="32"/>
      <c r="M81" s="32"/>
      <c r="N81" s="32"/>
      <c r="O81" s="32"/>
      <c r="P81" s="32"/>
      <c r="Q81" s="13"/>
      <c r="R81" s="13"/>
      <c r="S81" s="13"/>
      <c r="T81" s="13"/>
      <c r="U81" s="13"/>
      <c r="V81" s="13"/>
    </row>
    <row r="82" spans="2:25" ht="30" customHeight="1" x14ac:dyDescent="0.3">
      <c r="B82" s="32"/>
      <c r="C82" s="32"/>
      <c r="D82" s="32"/>
      <c r="E82" s="32"/>
      <c r="F82" s="32"/>
      <c r="G82" s="32"/>
      <c r="H82" s="32"/>
      <c r="I82" s="32"/>
      <c r="J82" s="32"/>
      <c r="K82" s="32"/>
      <c r="L82" s="32"/>
      <c r="M82" s="32"/>
      <c r="N82" s="32"/>
      <c r="O82" s="32"/>
      <c r="P82" s="32"/>
      <c r="Q82" s="13"/>
      <c r="R82" s="13"/>
      <c r="S82" s="13"/>
      <c r="T82" s="13"/>
      <c r="U82" s="13"/>
      <c r="V82" s="13"/>
    </row>
    <row r="83" spans="2:25" ht="30" customHeight="1" x14ac:dyDescent="0.3">
      <c r="B83" s="32"/>
      <c r="C83" s="32"/>
      <c r="D83" s="32"/>
      <c r="E83" s="32"/>
      <c r="F83" s="32"/>
      <c r="G83" s="32"/>
      <c r="H83" s="32"/>
      <c r="I83" s="32"/>
      <c r="J83" s="32"/>
      <c r="K83" s="32"/>
      <c r="L83" s="32"/>
      <c r="M83" s="32"/>
      <c r="N83" s="32"/>
      <c r="O83" s="32"/>
      <c r="P83" s="32"/>
      <c r="Q83" s="13"/>
      <c r="R83" s="13"/>
      <c r="S83" s="13"/>
      <c r="T83" s="13"/>
      <c r="U83" s="13"/>
      <c r="V83" s="13"/>
    </row>
    <row r="84" spans="2:25" ht="30" customHeight="1" x14ac:dyDescent="0.3">
      <c r="B84" s="32"/>
      <c r="C84" s="32"/>
      <c r="D84" s="32"/>
      <c r="E84" s="32"/>
      <c r="F84" s="32"/>
      <c r="G84" s="32"/>
      <c r="H84" s="32"/>
      <c r="I84" s="32"/>
      <c r="J84" s="32"/>
      <c r="K84" s="32"/>
      <c r="L84" s="32"/>
      <c r="M84" s="32"/>
      <c r="N84" s="32"/>
      <c r="O84" s="32"/>
      <c r="P84" s="32"/>
      <c r="Q84" s="13"/>
      <c r="R84" s="13"/>
      <c r="S84" s="13"/>
      <c r="T84" s="13"/>
      <c r="U84" s="13"/>
      <c r="V84" s="13"/>
    </row>
    <row r="85" spans="2:25" ht="30" customHeight="1" x14ac:dyDescent="0.3">
      <c r="B85" s="32"/>
      <c r="C85" s="32"/>
      <c r="D85" s="32"/>
      <c r="E85" s="32"/>
      <c r="F85" s="32"/>
      <c r="G85" s="32"/>
      <c r="H85" s="32"/>
      <c r="I85" s="32"/>
      <c r="J85" s="32"/>
      <c r="K85" s="32"/>
      <c r="L85" s="32"/>
      <c r="M85" s="32"/>
      <c r="N85" s="32"/>
      <c r="O85" s="32"/>
      <c r="P85" s="32"/>
      <c r="Q85" s="13"/>
      <c r="R85" s="13"/>
      <c r="S85" s="13"/>
      <c r="T85" s="13"/>
      <c r="U85" s="13"/>
      <c r="V85" s="13"/>
    </row>
    <row r="86" spans="2:25" ht="30" customHeight="1" x14ac:dyDescent="0.3">
      <c r="B86" s="32"/>
      <c r="C86" s="32"/>
      <c r="D86" s="32"/>
      <c r="E86" s="32"/>
      <c r="F86" s="32"/>
      <c r="G86" s="32"/>
      <c r="H86" s="32"/>
      <c r="I86" s="32"/>
      <c r="J86" s="32"/>
      <c r="K86" s="32"/>
      <c r="L86" s="32"/>
      <c r="M86" s="32"/>
      <c r="N86" s="32"/>
      <c r="O86" s="32"/>
      <c r="P86" s="32"/>
      <c r="Q86" s="13"/>
      <c r="R86" s="13"/>
      <c r="S86" s="13"/>
      <c r="T86" s="13"/>
      <c r="U86" s="13"/>
      <c r="V86" s="13"/>
    </row>
    <row r="87" spans="2:25" ht="30" customHeight="1" x14ac:dyDescent="0.3">
      <c r="B87" s="32"/>
      <c r="C87" s="32"/>
      <c r="D87" s="32"/>
      <c r="E87" s="32"/>
      <c r="F87" s="32"/>
      <c r="G87" s="32"/>
      <c r="H87" s="32"/>
      <c r="I87" s="32"/>
      <c r="J87" s="32"/>
      <c r="K87" s="32"/>
      <c r="L87" s="32"/>
      <c r="M87" s="32"/>
      <c r="N87" s="32"/>
      <c r="O87" s="32"/>
      <c r="P87" s="32"/>
      <c r="Q87" s="13"/>
      <c r="R87" s="13"/>
      <c r="S87" s="13"/>
      <c r="T87" s="13"/>
      <c r="U87" s="13"/>
      <c r="V87" s="13"/>
    </row>
    <row r="88" spans="2:25" ht="30" customHeight="1" x14ac:dyDescent="0.3">
      <c r="B88" s="32"/>
      <c r="C88" s="32"/>
      <c r="D88" s="32"/>
      <c r="E88" s="32"/>
      <c r="F88" s="32"/>
      <c r="G88" s="32"/>
      <c r="H88" s="32"/>
      <c r="I88" s="32"/>
      <c r="J88" s="32"/>
      <c r="K88" s="32"/>
      <c r="L88" s="32"/>
      <c r="M88" s="32"/>
      <c r="N88" s="32"/>
      <c r="O88" s="32"/>
      <c r="P88" s="32"/>
      <c r="Q88" s="13"/>
      <c r="R88" s="13"/>
      <c r="S88" s="13"/>
      <c r="T88" s="13"/>
      <c r="U88" s="13"/>
      <c r="V88" s="13"/>
    </row>
    <row r="89" spans="2:25" ht="30" customHeight="1" x14ac:dyDescent="0.3">
      <c r="B89" s="32"/>
      <c r="C89" s="32"/>
      <c r="D89" s="32"/>
      <c r="E89" s="32"/>
      <c r="F89" s="32"/>
      <c r="G89" s="32"/>
      <c r="H89" s="32"/>
      <c r="I89" s="32"/>
      <c r="J89" s="32"/>
      <c r="K89" s="32"/>
      <c r="L89" s="32"/>
      <c r="M89" s="32"/>
      <c r="N89" s="32"/>
      <c r="O89" s="32"/>
      <c r="P89" s="32"/>
      <c r="Q89" s="13"/>
      <c r="R89" s="13"/>
      <c r="S89" s="13"/>
      <c r="T89" s="13"/>
      <c r="U89" s="13"/>
      <c r="V89" s="13"/>
    </row>
    <row r="90" spans="2:25" ht="30" customHeight="1" x14ac:dyDescent="0.3">
      <c r="B90" s="32"/>
      <c r="C90" s="32"/>
      <c r="D90" s="32"/>
      <c r="E90" s="32"/>
      <c r="F90" s="32"/>
      <c r="G90" s="32"/>
      <c r="H90" s="32"/>
      <c r="I90" s="32"/>
      <c r="J90" s="32"/>
      <c r="K90" s="32"/>
      <c r="L90" s="32"/>
      <c r="M90" s="32"/>
      <c r="N90" s="32"/>
      <c r="O90" s="32"/>
      <c r="P90" s="32"/>
      <c r="Q90" s="13"/>
      <c r="R90" s="13"/>
      <c r="S90" s="13"/>
      <c r="T90" s="13"/>
      <c r="U90" s="13"/>
      <c r="V90" s="13"/>
      <c r="X90" s="46"/>
      <c r="Y90" s="46"/>
    </row>
    <row r="91" spans="2:25" ht="30" customHeight="1" x14ac:dyDescent="0.3">
      <c r="B91" s="32"/>
      <c r="C91" s="32"/>
      <c r="D91" s="32"/>
      <c r="E91" s="32"/>
      <c r="F91" s="32"/>
      <c r="G91" s="32"/>
      <c r="H91" s="32"/>
      <c r="I91" s="32"/>
      <c r="J91" s="32"/>
      <c r="K91" s="32"/>
      <c r="L91" s="32"/>
      <c r="M91" s="32"/>
      <c r="N91" s="32"/>
      <c r="O91" s="32"/>
      <c r="P91" s="32"/>
      <c r="Q91" s="13"/>
      <c r="R91" s="13"/>
      <c r="S91" s="13"/>
      <c r="T91" s="13"/>
      <c r="U91" s="13"/>
      <c r="V91" s="13"/>
      <c r="Y91" s="44" t="s">
        <v>28</v>
      </c>
    </row>
    <row r="92" spans="2:25" ht="30" customHeight="1" x14ac:dyDescent="0.3">
      <c r="B92" s="32"/>
      <c r="C92" s="32"/>
      <c r="D92" s="32"/>
      <c r="E92" s="32"/>
      <c r="F92" s="32"/>
      <c r="G92" s="32"/>
      <c r="H92" s="32"/>
      <c r="I92" s="32"/>
      <c r="J92" s="32"/>
      <c r="K92" s="32"/>
      <c r="L92" s="32"/>
      <c r="M92" s="32"/>
      <c r="N92" s="32"/>
      <c r="O92" s="32"/>
      <c r="P92" s="32"/>
      <c r="Q92" s="13"/>
      <c r="R92" s="13"/>
      <c r="S92" s="13"/>
      <c r="T92" s="13"/>
      <c r="U92" s="13"/>
      <c r="V92" s="13"/>
      <c r="Y92" s="44" t="s">
        <v>29</v>
      </c>
    </row>
    <row r="93" spans="2:25" ht="30" customHeight="1" x14ac:dyDescent="0.3">
      <c r="B93" s="32"/>
      <c r="C93" s="32"/>
      <c r="D93" s="32"/>
      <c r="E93" s="32"/>
      <c r="F93" s="32"/>
      <c r="G93" s="32"/>
      <c r="H93" s="32"/>
      <c r="I93" s="32"/>
      <c r="J93" s="32"/>
      <c r="K93" s="32"/>
      <c r="L93" s="32"/>
      <c r="M93" s="32"/>
      <c r="N93" s="32"/>
      <c r="O93" s="32"/>
      <c r="P93" s="32"/>
      <c r="Q93" s="13"/>
      <c r="R93" s="13"/>
      <c r="S93" s="13"/>
      <c r="T93" s="13"/>
      <c r="U93" s="13"/>
      <c r="V93" s="13"/>
      <c r="Y93" s="44" t="s">
        <v>30</v>
      </c>
    </row>
    <row r="94" spans="2:25" ht="30" customHeight="1" x14ac:dyDescent="0.3">
      <c r="B94" s="32"/>
      <c r="C94" s="32"/>
      <c r="D94" s="32"/>
      <c r="E94" s="32"/>
      <c r="F94" s="32"/>
      <c r="G94" s="32"/>
      <c r="H94" s="32"/>
      <c r="I94" s="32"/>
      <c r="J94" s="32"/>
      <c r="K94" s="32"/>
      <c r="L94" s="32"/>
      <c r="M94" s="32"/>
      <c r="N94" s="32"/>
      <c r="O94" s="32"/>
      <c r="P94" s="32"/>
      <c r="Q94" s="13"/>
      <c r="R94" s="13"/>
      <c r="S94" s="13"/>
      <c r="T94" s="13"/>
      <c r="U94" s="13"/>
      <c r="V94" s="13"/>
      <c r="Y94" s="44" t="s">
        <v>31</v>
      </c>
    </row>
    <row r="95" spans="2:25" ht="30" customHeight="1" x14ac:dyDescent="0.3">
      <c r="B95" s="32"/>
      <c r="C95" s="32"/>
      <c r="D95" s="32"/>
      <c r="E95" s="32"/>
      <c r="F95" s="32"/>
      <c r="G95" s="32"/>
      <c r="H95" s="32"/>
      <c r="I95" s="32"/>
      <c r="J95" s="32"/>
      <c r="K95" s="32"/>
      <c r="L95" s="32"/>
      <c r="M95" s="32"/>
      <c r="N95" s="32"/>
      <c r="O95" s="32"/>
      <c r="P95" s="32"/>
      <c r="Q95" s="13"/>
      <c r="R95" s="13"/>
      <c r="S95" s="13"/>
      <c r="T95" s="13"/>
      <c r="U95" s="13"/>
      <c r="V95" s="13"/>
      <c r="Y95" s="44" t="s">
        <v>32</v>
      </c>
    </row>
    <row r="96" spans="2:25" ht="30" customHeight="1" x14ac:dyDescent="0.3">
      <c r="Q96" s="13"/>
      <c r="R96" s="13"/>
      <c r="S96" s="13"/>
      <c r="T96" s="13"/>
      <c r="U96" s="13"/>
      <c r="V96" s="13"/>
      <c r="Y96" s="44" t="s">
        <v>33</v>
      </c>
    </row>
    <row r="97" spans="17:25" ht="30" customHeight="1" x14ac:dyDescent="0.3">
      <c r="Q97" s="13"/>
      <c r="R97" s="13"/>
      <c r="S97" s="13"/>
      <c r="T97" s="13"/>
      <c r="U97" s="13"/>
      <c r="V97" s="13"/>
      <c r="Y97" s="44" t="s">
        <v>34</v>
      </c>
    </row>
    <row r="98" spans="17:25" ht="30" customHeight="1" x14ac:dyDescent="0.3">
      <c r="Q98" s="13"/>
      <c r="R98" s="13"/>
      <c r="S98" s="13"/>
      <c r="T98" s="13"/>
      <c r="U98" s="13"/>
      <c r="V98" s="13"/>
      <c r="Y98" s="44" t="s">
        <v>35</v>
      </c>
    </row>
    <row r="99" spans="17:25" ht="30" customHeight="1" x14ac:dyDescent="0.3">
      <c r="Q99" s="13"/>
      <c r="R99" s="13"/>
      <c r="S99" s="13"/>
      <c r="T99" s="13"/>
      <c r="U99" s="13"/>
      <c r="V99" s="13"/>
      <c r="Y99" s="44" t="s">
        <v>36</v>
      </c>
    </row>
    <row r="100" spans="17:25" ht="30" customHeight="1" x14ac:dyDescent="0.3">
      <c r="Q100" s="13"/>
      <c r="R100" s="13"/>
      <c r="S100" s="13"/>
      <c r="T100" s="13"/>
      <c r="U100" s="13"/>
      <c r="V100" s="13"/>
      <c r="Y100" s="44" t="s">
        <v>37</v>
      </c>
    </row>
    <row r="101" spans="17:25" ht="30" customHeight="1" x14ac:dyDescent="0.3">
      <c r="Q101" s="13"/>
      <c r="R101" s="13"/>
      <c r="S101" s="13"/>
      <c r="T101" s="13"/>
      <c r="U101" s="13"/>
      <c r="V101" s="13"/>
      <c r="Y101" s="44" t="s">
        <v>38</v>
      </c>
    </row>
    <row r="102" spans="17:25" ht="30" customHeight="1" x14ac:dyDescent="0.3">
      <c r="Q102" s="13"/>
      <c r="R102" s="13"/>
      <c r="S102" s="13"/>
      <c r="T102" s="13"/>
      <c r="U102" s="13"/>
      <c r="V102" s="13"/>
      <c r="Y102" s="44" t="s">
        <v>39</v>
      </c>
    </row>
    <row r="103" spans="17:25" ht="30" customHeight="1" x14ac:dyDescent="0.3">
      <c r="Q103" s="13"/>
      <c r="R103" s="13"/>
      <c r="S103" s="13"/>
      <c r="T103" s="13"/>
      <c r="U103" s="13"/>
      <c r="V103" s="13"/>
      <c r="Y103" s="44" t="s">
        <v>40</v>
      </c>
    </row>
    <row r="104" spans="17:25" ht="30" customHeight="1" x14ac:dyDescent="0.3">
      <c r="Q104" s="13"/>
      <c r="R104" s="13"/>
      <c r="S104" s="13"/>
      <c r="T104" s="13"/>
      <c r="U104" s="13"/>
      <c r="V104" s="13"/>
      <c r="Y104" s="44" t="s">
        <v>41</v>
      </c>
    </row>
    <row r="105" spans="17:25" ht="30" customHeight="1" x14ac:dyDescent="0.3">
      <c r="Q105" s="13"/>
      <c r="R105" s="13"/>
      <c r="S105" s="13"/>
      <c r="T105" s="13"/>
      <c r="U105" s="13"/>
      <c r="V105" s="13"/>
      <c r="Y105" s="44" t="s">
        <v>42</v>
      </c>
    </row>
    <row r="106" spans="17:25" ht="30" customHeight="1" x14ac:dyDescent="0.3">
      <c r="Q106" s="13"/>
      <c r="R106" s="13"/>
      <c r="S106" s="13"/>
      <c r="T106" s="13"/>
      <c r="U106" s="13"/>
      <c r="V106" s="13"/>
      <c r="Y106" s="44" t="s">
        <v>43</v>
      </c>
    </row>
    <row r="107" spans="17:25" ht="30" customHeight="1" x14ac:dyDescent="0.3">
      <c r="Q107" s="13"/>
      <c r="R107" s="13"/>
      <c r="S107" s="13"/>
      <c r="T107" s="13"/>
      <c r="U107" s="13"/>
      <c r="V107" s="13"/>
      <c r="Y107" s="44" t="s">
        <v>44</v>
      </c>
    </row>
    <row r="108" spans="17:25" ht="30" customHeight="1" x14ac:dyDescent="0.3">
      <c r="Q108" s="13"/>
      <c r="R108" s="13"/>
      <c r="S108" s="13"/>
      <c r="T108" s="13"/>
      <c r="U108" s="13"/>
      <c r="V108" s="13"/>
      <c r="Y108" s="44" t="s">
        <v>45</v>
      </c>
    </row>
    <row r="109" spans="17:25" ht="30" customHeight="1" x14ac:dyDescent="0.3">
      <c r="Q109" s="13"/>
      <c r="R109" s="13"/>
      <c r="S109" s="13"/>
      <c r="T109" s="13"/>
      <c r="U109" s="13"/>
      <c r="V109" s="13"/>
      <c r="Y109" s="44" t="s">
        <v>46</v>
      </c>
    </row>
    <row r="110" spans="17:25" ht="30" customHeight="1" x14ac:dyDescent="0.3">
      <c r="Q110" s="13"/>
      <c r="R110" s="13"/>
      <c r="S110" s="13"/>
      <c r="T110" s="13"/>
      <c r="U110" s="13"/>
      <c r="V110" s="13"/>
      <c r="Y110" s="44" t="s">
        <v>47</v>
      </c>
    </row>
    <row r="111" spans="17:25" ht="30" customHeight="1" x14ac:dyDescent="0.3">
      <c r="Q111" s="13"/>
      <c r="R111" s="13"/>
      <c r="S111" s="13"/>
      <c r="T111" s="13"/>
      <c r="U111" s="13"/>
      <c r="V111" s="13"/>
      <c r="Y111" s="44" t="s">
        <v>48</v>
      </c>
    </row>
    <row r="112" spans="17:25" ht="30" customHeight="1" x14ac:dyDescent="0.3">
      <c r="Q112" s="13"/>
      <c r="R112" s="13"/>
      <c r="S112" s="13"/>
      <c r="T112" s="13"/>
      <c r="U112" s="13"/>
      <c r="V112" s="13"/>
      <c r="Y112" s="44" t="s">
        <v>49</v>
      </c>
    </row>
    <row r="113" spans="1:25" ht="30" customHeight="1" x14ac:dyDescent="0.3">
      <c r="Q113" s="13"/>
      <c r="R113" s="13"/>
      <c r="S113" s="13"/>
      <c r="T113" s="13"/>
      <c r="U113" s="13"/>
      <c r="V113" s="13"/>
      <c r="Y113" s="44" t="s">
        <v>50</v>
      </c>
    </row>
    <row r="114" spans="1:25" ht="30" customHeight="1" x14ac:dyDescent="0.3">
      <c r="Q114" s="13"/>
      <c r="R114" s="13"/>
      <c r="S114" s="13"/>
      <c r="T114" s="13"/>
      <c r="U114" s="13"/>
      <c r="V114" s="13"/>
      <c r="Y114" s="45" t="s">
        <v>51</v>
      </c>
    </row>
    <row r="115" spans="1:25" ht="30" customHeight="1" x14ac:dyDescent="0.3">
      <c r="Q115" s="13"/>
      <c r="R115" s="13"/>
      <c r="S115" s="13"/>
      <c r="T115" s="13"/>
      <c r="U115" s="13"/>
      <c r="V115" s="13"/>
      <c r="Y115" s="44" t="s">
        <v>52</v>
      </c>
    </row>
    <row r="116" spans="1:25" ht="30" customHeight="1" x14ac:dyDescent="0.3">
      <c r="Q116" s="13"/>
      <c r="R116" s="13"/>
      <c r="S116" s="13"/>
      <c r="T116" s="13"/>
      <c r="U116" s="13"/>
      <c r="V116" s="13"/>
      <c r="Y116" s="44" t="s">
        <v>53</v>
      </c>
    </row>
    <row r="117" spans="1:25" ht="30" customHeight="1" x14ac:dyDescent="0.3">
      <c r="Q117" s="13"/>
      <c r="R117" s="13"/>
      <c r="S117" s="13"/>
      <c r="T117" s="13"/>
      <c r="U117" s="13"/>
      <c r="V117" s="13"/>
      <c r="Y117" s="45" t="s">
        <v>54</v>
      </c>
    </row>
    <row r="118" spans="1:25" ht="30" customHeight="1" x14ac:dyDescent="0.3">
      <c r="Q118" s="13"/>
      <c r="R118" s="13"/>
      <c r="S118" s="13"/>
      <c r="T118" s="13"/>
      <c r="U118" s="13"/>
      <c r="V118" s="13"/>
      <c r="Y118" s="45" t="s">
        <v>55</v>
      </c>
    </row>
    <row r="119" spans="1:25" ht="30" customHeight="1" x14ac:dyDescent="0.3">
      <c r="Q119" s="13"/>
      <c r="R119" s="13"/>
      <c r="S119" s="13"/>
      <c r="T119" s="13"/>
      <c r="U119" s="13"/>
      <c r="V119" s="13"/>
      <c r="Y119" s="44" t="s">
        <v>56</v>
      </c>
    </row>
    <row r="120" spans="1:25" ht="30" customHeight="1" x14ac:dyDescent="0.3">
      <c r="Q120" s="13"/>
      <c r="R120" s="13"/>
      <c r="S120" s="13"/>
      <c r="T120" s="13"/>
      <c r="U120" s="13"/>
      <c r="V120" s="13"/>
      <c r="Y120" s="45" t="s">
        <v>57</v>
      </c>
    </row>
    <row r="121" spans="1:25" ht="56.25" customHeight="1" x14ac:dyDescent="0.3">
      <c r="I121" s="38"/>
      <c r="J121" s="38"/>
      <c r="K121" s="38"/>
      <c r="L121" s="163"/>
      <c r="M121" s="163"/>
      <c r="N121" s="38"/>
      <c r="O121" s="38"/>
      <c r="P121" s="38"/>
      <c r="Q121" s="14"/>
      <c r="R121" s="14"/>
      <c r="S121" s="14"/>
      <c r="T121" s="14"/>
      <c r="U121" s="14"/>
      <c r="V121" s="13"/>
      <c r="Y121" s="44" t="s">
        <v>58</v>
      </c>
    </row>
    <row r="122" spans="1:25" ht="29.25" customHeight="1" x14ac:dyDescent="0.3">
      <c r="I122" s="38"/>
      <c r="J122" s="38"/>
      <c r="K122" s="38"/>
      <c r="L122" s="38" t="s">
        <v>17</v>
      </c>
      <c r="M122" s="38"/>
      <c r="N122" s="38"/>
      <c r="O122" s="38"/>
      <c r="P122" s="38"/>
      <c r="Q122" s="14"/>
      <c r="R122" s="14"/>
      <c r="S122" s="164" t="s">
        <v>100</v>
      </c>
      <c r="T122" s="164"/>
      <c r="U122" s="14"/>
      <c r="V122" s="13"/>
      <c r="Y122" s="45" t="s">
        <v>59</v>
      </c>
    </row>
    <row r="123" spans="1:25" ht="18" customHeight="1" x14ac:dyDescent="0.3">
      <c r="I123" s="38"/>
      <c r="J123" s="38"/>
      <c r="K123" s="38"/>
      <c r="L123" s="38" t="s">
        <v>103</v>
      </c>
      <c r="M123" s="38"/>
      <c r="N123" s="38"/>
      <c r="O123" s="38"/>
      <c r="P123" s="38"/>
      <c r="Q123" s="14"/>
      <c r="R123" s="14"/>
      <c r="S123" s="164" t="s">
        <v>98</v>
      </c>
      <c r="T123" s="164"/>
      <c r="U123" s="14"/>
      <c r="V123" s="13"/>
      <c r="Y123" s="45" t="s">
        <v>60</v>
      </c>
    </row>
    <row r="124" spans="1:25" ht="33" customHeight="1" x14ac:dyDescent="0.3">
      <c r="I124" s="38"/>
      <c r="J124" s="38"/>
      <c r="K124" s="38"/>
      <c r="L124" s="38" t="s">
        <v>104</v>
      </c>
      <c r="M124" s="38"/>
      <c r="N124" s="38"/>
      <c r="O124" s="38"/>
      <c r="P124" s="38"/>
      <c r="Q124" s="14"/>
      <c r="R124" s="14"/>
      <c r="S124" s="164" t="s">
        <v>94</v>
      </c>
      <c r="T124" s="164"/>
      <c r="U124" s="14"/>
      <c r="V124" s="13"/>
      <c r="Y124" s="45" t="s">
        <v>61</v>
      </c>
    </row>
    <row r="125" spans="1:25" ht="34.5" customHeight="1" x14ac:dyDescent="0.3">
      <c r="I125" s="38"/>
      <c r="J125" s="38"/>
      <c r="K125" s="38"/>
      <c r="L125" s="38" t="s">
        <v>105</v>
      </c>
      <c r="M125" s="38"/>
      <c r="N125" s="38"/>
      <c r="O125" s="38"/>
      <c r="P125" s="38"/>
      <c r="Q125" s="14"/>
      <c r="R125" s="14"/>
      <c r="S125" s="164" t="s">
        <v>173</v>
      </c>
      <c r="T125" s="164"/>
      <c r="U125" s="14"/>
      <c r="V125" s="13"/>
      <c r="Y125" s="45" t="s">
        <v>62</v>
      </c>
    </row>
    <row r="126" spans="1:25" ht="45" customHeight="1" x14ac:dyDescent="0.3">
      <c r="A126" s="65"/>
      <c r="B126" s="65"/>
      <c r="C126" s="65"/>
      <c r="D126" s="65"/>
      <c r="E126" s="65"/>
      <c r="F126" s="65"/>
      <c r="G126" s="65"/>
      <c r="H126" s="65"/>
      <c r="I126" s="65"/>
      <c r="J126" s="38"/>
      <c r="K126" s="38"/>
      <c r="L126" s="38" t="s">
        <v>106</v>
      </c>
      <c r="M126" s="38"/>
      <c r="N126" s="38"/>
      <c r="O126" s="38"/>
      <c r="P126" s="38"/>
      <c r="Q126" s="14"/>
      <c r="R126" s="14"/>
      <c r="S126" s="164" t="s">
        <v>95</v>
      </c>
      <c r="T126" s="164"/>
      <c r="U126" s="70"/>
      <c r="V126" s="13"/>
      <c r="W126" s="70"/>
      <c r="Y126" s="45" t="s">
        <v>63</v>
      </c>
    </row>
    <row r="127" spans="1:25" ht="30" customHeight="1" x14ac:dyDescent="0.3">
      <c r="A127" s="65"/>
      <c r="B127" s="65"/>
      <c r="C127" s="65"/>
      <c r="D127" s="65"/>
      <c r="E127" s="65"/>
      <c r="F127" s="65"/>
      <c r="G127" s="65"/>
      <c r="H127" s="65"/>
      <c r="I127" s="65"/>
      <c r="J127" s="38"/>
      <c r="K127" s="38"/>
      <c r="L127" s="38" t="s">
        <v>171</v>
      </c>
      <c r="M127" s="38"/>
      <c r="N127" s="38"/>
      <c r="O127" s="38"/>
      <c r="P127" s="38"/>
      <c r="Q127" s="14"/>
      <c r="R127" s="14"/>
      <c r="S127" s="164" t="s">
        <v>96</v>
      </c>
      <c r="T127" s="14"/>
      <c r="U127" s="70"/>
      <c r="V127" s="13"/>
      <c r="W127" s="70"/>
      <c r="Y127" s="45" t="s">
        <v>64</v>
      </c>
    </row>
    <row r="128" spans="1:25" ht="30" customHeight="1" x14ac:dyDescent="0.3">
      <c r="A128" s="65"/>
      <c r="B128" s="65"/>
      <c r="C128" s="65"/>
      <c r="D128" s="65"/>
      <c r="E128" s="65"/>
      <c r="F128" s="65"/>
      <c r="G128" s="65"/>
      <c r="H128" s="65"/>
      <c r="I128" s="65"/>
      <c r="J128" s="38"/>
      <c r="K128" s="38"/>
      <c r="L128" s="38" t="s">
        <v>115</v>
      </c>
      <c r="M128" s="38"/>
      <c r="N128" s="38"/>
      <c r="O128" s="38"/>
      <c r="P128" s="38"/>
      <c r="Q128" s="14"/>
      <c r="R128" s="14"/>
      <c r="S128" s="14" t="s">
        <v>180</v>
      </c>
      <c r="T128" s="14"/>
      <c r="U128" s="70"/>
      <c r="V128" s="13"/>
      <c r="W128" s="70"/>
      <c r="Y128" s="44" t="s">
        <v>65</v>
      </c>
    </row>
    <row r="129" spans="1:25" ht="30" customHeight="1" x14ac:dyDescent="0.3">
      <c r="A129" s="65"/>
      <c r="B129" s="65"/>
      <c r="C129" s="65"/>
      <c r="D129" s="65"/>
      <c r="E129" s="65"/>
      <c r="F129" s="65"/>
      <c r="G129" s="65"/>
      <c r="H129" s="65"/>
      <c r="I129" s="65"/>
      <c r="J129" s="38"/>
      <c r="K129" s="38"/>
      <c r="L129" s="38"/>
      <c r="M129" s="38"/>
      <c r="N129" s="38"/>
      <c r="O129" s="38"/>
      <c r="P129" s="38"/>
      <c r="Q129" s="14"/>
      <c r="R129" s="14"/>
      <c r="S129" s="14"/>
      <c r="T129" s="14"/>
      <c r="U129" s="70"/>
      <c r="V129" s="13"/>
      <c r="W129" s="70"/>
      <c r="Y129" s="45" t="s">
        <v>66</v>
      </c>
    </row>
    <row r="130" spans="1:25" ht="30" customHeight="1" x14ac:dyDescent="0.3">
      <c r="A130" s="65"/>
      <c r="B130" s="65"/>
      <c r="C130" s="65"/>
      <c r="D130" s="65"/>
      <c r="E130" s="65"/>
      <c r="F130" s="65"/>
      <c r="G130" s="65"/>
      <c r="H130" s="65"/>
      <c r="I130" s="65"/>
      <c r="J130" s="38"/>
      <c r="K130" s="38"/>
      <c r="L130" s="38"/>
      <c r="M130" s="38"/>
      <c r="N130" s="38"/>
      <c r="O130" s="38"/>
      <c r="P130" s="38"/>
      <c r="Q130" s="14"/>
      <c r="R130" s="14"/>
      <c r="S130" s="14"/>
      <c r="T130" s="14"/>
      <c r="U130" s="70"/>
      <c r="V130" s="13"/>
      <c r="W130" s="70"/>
      <c r="Y130" s="44" t="s">
        <v>90</v>
      </c>
    </row>
    <row r="131" spans="1:25" ht="30" customHeight="1" x14ac:dyDescent="0.3">
      <c r="A131" s="65"/>
      <c r="B131" s="65"/>
      <c r="C131" s="65"/>
      <c r="D131" s="65"/>
      <c r="E131" s="65"/>
      <c r="F131" s="65"/>
      <c r="G131" s="65"/>
      <c r="H131" s="65"/>
      <c r="I131" s="65"/>
      <c r="J131" s="38"/>
      <c r="K131" s="38"/>
      <c r="L131" s="38"/>
      <c r="M131" s="38"/>
      <c r="N131" s="38"/>
      <c r="O131" s="38"/>
      <c r="P131" s="38"/>
      <c r="Q131" s="14"/>
      <c r="R131" s="14"/>
      <c r="S131" s="14"/>
      <c r="T131" s="14"/>
      <c r="U131" s="70"/>
      <c r="V131" s="13"/>
      <c r="W131" s="70"/>
      <c r="Y131" s="45" t="s">
        <v>67</v>
      </c>
    </row>
    <row r="132" spans="1:25" ht="30" customHeight="1" x14ac:dyDescent="0.3">
      <c r="A132" s="65"/>
      <c r="B132" s="65"/>
      <c r="C132" s="65"/>
      <c r="D132" s="65"/>
      <c r="E132" s="65"/>
      <c r="F132" s="65"/>
      <c r="G132" s="65"/>
      <c r="H132" s="65"/>
      <c r="I132" s="65"/>
      <c r="J132" s="65"/>
      <c r="K132" s="65"/>
      <c r="L132" s="65"/>
      <c r="M132" s="65"/>
      <c r="N132" s="65"/>
      <c r="O132" s="65"/>
      <c r="P132" s="65"/>
      <c r="Q132" s="70"/>
      <c r="R132" s="70"/>
      <c r="S132" s="70"/>
      <c r="T132" s="70"/>
      <c r="U132" s="70"/>
      <c r="V132" s="13"/>
      <c r="W132" s="70"/>
      <c r="Y132" s="44" t="s">
        <v>68</v>
      </c>
    </row>
    <row r="133" spans="1:25" ht="30" customHeight="1" x14ac:dyDescent="0.3">
      <c r="A133" s="65"/>
      <c r="B133" s="65"/>
      <c r="C133" s="65"/>
      <c r="D133" s="65"/>
      <c r="E133" s="65"/>
      <c r="F133" s="65"/>
      <c r="G133" s="65"/>
      <c r="H133" s="65"/>
      <c r="I133" s="65"/>
      <c r="J133" s="65"/>
      <c r="K133" s="65"/>
      <c r="L133" s="65"/>
      <c r="M133" s="65"/>
      <c r="N133" s="65"/>
      <c r="O133" s="65"/>
      <c r="P133" s="65"/>
      <c r="Q133" s="70"/>
      <c r="R133" s="70"/>
      <c r="S133" s="70"/>
      <c r="T133" s="70"/>
      <c r="U133" s="70"/>
      <c r="V133" s="13"/>
      <c r="W133" s="70"/>
      <c r="Y133" s="45" t="s">
        <v>69</v>
      </c>
    </row>
    <row r="134" spans="1:25" ht="30" customHeight="1" x14ac:dyDescent="0.3">
      <c r="A134" s="65"/>
      <c r="B134" s="65"/>
      <c r="C134" s="65"/>
      <c r="D134" s="65"/>
      <c r="E134" s="65"/>
      <c r="F134" s="65"/>
      <c r="G134" s="65"/>
      <c r="H134" s="65"/>
      <c r="I134" s="65"/>
      <c r="J134" s="65"/>
      <c r="K134" s="65"/>
      <c r="L134" s="65"/>
      <c r="M134" s="65"/>
      <c r="N134" s="65"/>
      <c r="O134" s="65"/>
      <c r="P134" s="65"/>
      <c r="Q134" s="70"/>
      <c r="R134" s="70"/>
      <c r="S134" s="70"/>
      <c r="T134" s="70"/>
      <c r="U134" s="70"/>
      <c r="V134" s="13"/>
      <c r="W134" s="70"/>
      <c r="Y134" s="45" t="s">
        <v>70</v>
      </c>
    </row>
    <row r="135" spans="1:25" ht="30" customHeight="1" x14ac:dyDescent="0.3">
      <c r="A135" s="65"/>
      <c r="B135" s="65"/>
      <c r="C135" s="65"/>
      <c r="D135" s="65"/>
      <c r="E135" s="65"/>
      <c r="F135" s="65"/>
      <c r="G135" s="65"/>
      <c r="H135" s="65"/>
      <c r="I135" s="65"/>
      <c r="J135" s="65"/>
      <c r="K135" s="65"/>
      <c r="L135" s="65"/>
      <c r="M135" s="65"/>
      <c r="N135" s="65"/>
      <c r="O135" s="65"/>
      <c r="P135" s="65"/>
      <c r="Q135" s="70"/>
      <c r="R135" s="70"/>
      <c r="S135" s="70"/>
      <c r="T135" s="70"/>
      <c r="U135" s="70"/>
      <c r="V135" s="13"/>
      <c r="W135" s="70"/>
      <c r="Y135" s="44" t="s">
        <v>71</v>
      </c>
    </row>
    <row r="136" spans="1:25" ht="30" customHeight="1" x14ac:dyDescent="0.3">
      <c r="A136" s="65"/>
      <c r="B136" s="65"/>
      <c r="C136" s="65"/>
      <c r="D136" s="65"/>
      <c r="E136" s="65"/>
      <c r="F136" s="65"/>
      <c r="G136" s="65"/>
      <c r="H136" s="65"/>
      <c r="I136" s="65"/>
      <c r="J136" s="65"/>
      <c r="K136" s="65"/>
      <c r="L136" s="65"/>
      <c r="M136" s="65"/>
      <c r="N136" s="65"/>
      <c r="O136" s="65"/>
      <c r="P136" s="65"/>
      <c r="Q136" s="70"/>
      <c r="R136" s="70"/>
      <c r="S136" s="70"/>
      <c r="T136" s="70"/>
      <c r="U136" s="70"/>
      <c r="V136" s="13"/>
      <c r="W136" s="70"/>
      <c r="Y136" s="44" t="s">
        <v>72</v>
      </c>
    </row>
    <row r="137" spans="1:25" ht="30" customHeight="1" x14ac:dyDescent="0.3">
      <c r="Q137" s="13"/>
      <c r="R137" s="13"/>
      <c r="S137" s="13"/>
      <c r="T137" s="13"/>
      <c r="U137" s="13"/>
      <c r="V137" s="13"/>
      <c r="Y137" s="45" t="s">
        <v>73</v>
      </c>
    </row>
    <row r="138" spans="1:25" ht="30" customHeight="1" x14ac:dyDescent="0.3">
      <c r="Q138" s="13"/>
      <c r="R138" s="13"/>
      <c r="S138" s="13"/>
      <c r="T138" s="13"/>
      <c r="U138" s="13"/>
      <c r="V138" s="13"/>
      <c r="Y138" s="45" t="s">
        <v>74</v>
      </c>
    </row>
    <row r="139" spans="1:25" ht="30" customHeight="1" x14ac:dyDescent="0.3">
      <c r="Q139" s="13"/>
      <c r="R139" s="13"/>
      <c r="S139" s="13"/>
      <c r="T139" s="13"/>
      <c r="U139" s="13"/>
      <c r="V139" s="13"/>
      <c r="Y139" s="45" t="s">
        <v>75</v>
      </c>
    </row>
    <row r="140" spans="1:25" ht="30" customHeight="1" x14ac:dyDescent="0.3">
      <c r="Q140" s="13"/>
      <c r="R140" s="13"/>
      <c r="S140" s="13"/>
      <c r="T140" s="13"/>
      <c r="U140" s="13"/>
      <c r="V140" s="13"/>
      <c r="Y140" s="44" t="s">
        <v>76</v>
      </c>
    </row>
    <row r="141" spans="1:25" ht="30" customHeight="1" x14ac:dyDescent="0.3">
      <c r="Q141" s="13"/>
      <c r="R141" s="13"/>
      <c r="S141" s="13"/>
      <c r="T141" s="13"/>
      <c r="U141" s="13"/>
      <c r="V141" s="13"/>
      <c r="Y141" s="44" t="s">
        <v>77</v>
      </c>
    </row>
    <row r="142" spans="1:25" ht="30" customHeight="1" x14ac:dyDescent="0.3">
      <c r="Q142" s="13"/>
      <c r="R142" s="13"/>
      <c r="S142" s="13"/>
      <c r="T142" s="13"/>
      <c r="U142" s="13"/>
      <c r="V142" s="13"/>
      <c r="Y142" s="45" t="s">
        <v>78</v>
      </c>
    </row>
    <row r="143" spans="1:25" ht="30" customHeight="1" x14ac:dyDescent="0.3">
      <c r="Q143" s="13"/>
      <c r="R143" s="13"/>
      <c r="S143" s="13"/>
      <c r="T143" s="13"/>
      <c r="U143" s="13"/>
      <c r="V143" s="13"/>
      <c r="Y143" s="44" t="s">
        <v>79</v>
      </c>
    </row>
    <row r="144" spans="1:25" ht="30" customHeight="1" x14ac:dyDescent="0.3">
      <c r="Q144" s="13"/>
      <c r="R144" s="13"/>
      <c r="S144" s="13"/>
      <c r="T144" s="13"/>
      <c r="U144" s="13"/>
      <c r="V144" s="13"/>
      <c r="Y144" s="45" t="s">
        <v>80</v>
      </c>
    </row>
    <row r="145" spans="17:25" ht="30" customHeight="1" x14ac:dyDescent="0.3">
      <c r="Q145" s="13"/>
      <c r="R145" s="13"/>
      <c r="S145" s="13"/>
      <c r="T145" s="13"/>
      <c r="U145" s="13"/>
      <c r="V145" s="13"/>
      <c r="Y145" s="45" t="s">
        <v>81</v>
      </c>
    </row>
    <row r="146" spans="17:25" ht="30" customHeight="1" x14ac:dyDescent="0.3">
      <c r="Q146" s="13"/>
      <c r="R146" s="13"/>
      <c r="S146" s="13"/>
      <c r="T146" s="13"/>
      <c r="U146" s="13"/>
      <c r="V146" s="13"/>
      <c r="Y146" s="45" t="s">
        <v>82</v>
      </c>
    </row>
    <row r="147" spans="17:25" ht="30" customHeight="1" x14ac:dyDescent="0.3">
      <c r="Q147" s="13"/>
      <c r="R147" s="13"/>
      <c r="S147" s="13"/>
      <c r="T147" s="13"/>
      <c r="U147" s="13"/>
      <c r="V147" s="13"/>
      <c r="Y147" s="45" t="s">
        <v>83</v>
      </c>
    </row>
    <row r="148" spans="17:25" ht="30" customHeight="1" x14ac:dyDescent="0.3">
      <c r="Q148" s="13"/>
      <c r="R148" s="13"/>
      <c r="S148" s="13"/>
      <c r="T148" s="13"/>
      <c r="U148" s="13"/>
      <c r="V148" s="13"/>
      <c r="Y148" s="45" t="s">
        <v>84</v>
      </c>
    </row>
    <row r="149" spans="17:25" ht="30" customHeight="1" x14ac:dyDescent="0.3">
      <c r="Q149" s="13"/>
      <c r="R149" s="13"/>
      <c r="S149" s="13"/>
      <c r="T149" s="13"/>
      <c r="U149" s="13"/>
      <c r="V149" s="13"/>
    </row>
    <row r="150" spans="17:25" ht="30" customHeight="1" x14ac:dyDescent="0.3">
      <c r="Q150" s="13"/>
      <c r="R150" s="13"/>
      <c r="S150" s="13"/>
      <c r="T150" s="13"/>
      <c r="U150" s="13"/>
      <c r="V150" s="13"/>
    </row>
    <row r="151" spans="17:25" ht="30" customHeight="1" x14ac:dyDescent="0.3">
      <c r="Q151" s="13"/>
      <c r="R151" s="13"/>
      <c r="S151" s="13"/>
      <c r="T151" s="13"/>
      <c r="U151" s="13"/>
      <c r="V151" s="13"/>
    </row>
    <row r="152" spans="17:25" ht="30" customHeight="1" x14ac:dyDescent="0.3">
      <c r="Q152" s="13"/>
      <c r="R152" s="13"/>
      <c r="S152" s="13"/>
      <c r="T152" s="13"/>
      <c r="U152" s="13"/>
      <c r="V152" s="13"/>
    </row>
    <row r="153" spans="17:25" ht="30" customHeight="1" x14ac:dyDescent="0.3">
      <c r="Q153" s="13"/>
      <c r="R153" s="13"/>
      <c r="S153" s="13"/>
      <c r="T153" s="13"/>
      <c r="U153" s="13"/>
      <c r="V153" s="13"/>
    </row>
    <row r="154" spans="17:25" ht="30" customHeight="1" x14ac:dyDescent="0.3">
      <c r="Q154" s="13"/>
      <c r="R154" s="13"/>
      <c r="S154" s="13"/>
      <c r="T154" s="13"/>
      <c r="U154" s="13"/>
      <c r="V154" s="13"/>
    </row>
    <row r="155" spans="17:25" ht="30" customHeight="1" x14ac:dyDescent="0.3">
      <c r="Q155" s="13"/>
      <c r="R155" s="13"/>
      <c r="S155" s="13"/>
      <c r="T155" s="13"/>
      <c r="U155" s="13"/>
      <c r="V155" s="13"/>
    </row>
    <row r="156" spans="17:25" ht="30" customHeight="1" x14ac:dyDescent="0.3">
      <c r="Q156" s="13"/>
      <c r="R156" s="13"/>
      <c r="S156" s="13"/>
      <c r="T156" s="13"/>
      <c r="U156" s="13"/>
      <c r="V156" s="13"/>
    </row>
    <row r="157" spans="17:25" ht="30" customHeight="1" x14ac:dyDescent="0.3">
      <c r="Q157" s="13"/>
      <c r="R157" s="13"/>
      <c r="S157" s="13"/>
      <c r="T157" s="13"/>
      <c r="U157" s="13"/>
      <c r="V157" s="13"/>
    </row>
    <row r="158" spans="17:25" ht="30" customHeight="1" x14ac:dyDescent="0.3">
      <c r="Q158" s="13"/>
      <c r="R158" s="13"/>
      <c r="S158" s="13"/>
      <c r="T158" s="13"/>
      <c r="U158" s="13"/>
      <c r="V158" s="13"/>
    </row>
    <row r="159" spans="17:25" ht="30" customHeight="1" x14ac:dyDescent="0.3">
      <c r="Q159" s="13"/>
      <c r="R159" s="13"/>
      <c r="S159" s="13"/>
      <c r="T159" s="13"/>
      <c r="U159" s="13"/>
      <c r="V159" s="13"/>
    </row>
    <row r="160" spans="17:25" ht="30" customHeight="1" x14ac:dyDescent="0.3">
      <c r="Q160" s="13"/>
      <c r="R160" s="13"/>
      <c r="S160" s="13"/>
      <c r="T160" s="13"/>
      <c r="U160" s="13"/>
      <c r="V160" s="13"/>
    </row>
    <row r="161" spans="17:22" ht="30" customHeight="1" x14ac:dyDescent="0.3">
      <c r="Q161" s="13"/>
      <c r="R161" s="13"/>
      <c r="S161" s="13"/>
      <c r="T161" s="13"/>
      <c r="U161" s="13"/>
      <c r="V161" s="13"/>
    </row>
    <row r="162" spans="17:22" ht="30" customHeight="1" x14ac:dyDescent="0.3">
      <c r="Q162" s="13"/>
      <c r="R162" s="13"/>
      <c r="S162" s="13"/>
      <c r="T162" s="13"/>
      <c r="U162" s="13"/>
      <c r="V162" s="13"/>
    </row>
    <row r="163" spans="17:22" ht="30" customHeight="1" x14ac:dyDescent="0.3">
      <c r="Q163" s="13"/>
      <c r="R163" s="13"/>
      <c r="S163" s="13"/>
      <c r="T163" s="13"/>
      <c r="U163" s="13"/>
      <c r="V163" s="13"/>
    </row>
    <row r="164" spans="17:22" ht="30" customHeight="1" x14ac:dyDescent="0.3">
      <c r="Q164" s="13"/>
      <c r="R164" s="13"/>
      <c r="S164" s="13"/>
      <c r="T164" s="13"/>
      <c r="U164" s="13"/>
      <c r="V164" s="13"/>
    </row>
    <row r="165" spans="17:22" ht="30" customHeight="1" x14ac:dyDescent="0.3">
      <c r="Q165" s="13"/>
      <c r="R165" s="13"/>
      <c r="S165" s="13"/>
      <c r="T165" s="13"/>
      <c r="U165" s="13"/>
      <c r="V165" s="13"/>
    </row>
    <row r="166" spans="17:22" ht="30" customHeight="1" x14ac:dyDescent="0.3">
      <c r="Q166" s="13"/>
      <c r="R166" s="13"/>
      <c r="S166" s="13"/>
      <c r="T166" s="13"/>
      <c r="U166" s="13"/>
      <c r="V166" s="13"/>
    </row>
    <row r="167" spans="17:22" ht="30" customHeight="1" x14ac:dyDescent="0.3">
      <c r="Q167" s="13"/>
      <c r="R167" s="13"/>
      <c r="S167" s="13"/>
      <c r="T167" s="13"/>
      <c r="U167" s="13"/>
      <c r="V167" s="13"/>
    </row>
    <row r="168" spans="17:22" ht="30" customHeight="1" x14ac:dyDescent="0.3">
      <c r="Q168" s="13"/>
      <c r="R168" s="13"/>
      <c r="S168" s="13"/>
      <c r="T168" s="13"/>
      <c r="U168" s="13"/>
      <c r="V168" s="13"/>
    </row>
    <row r="169" spans="17:22" ht="30" customHeight="1" x14ac:dyDescent="0.3">
      <c r="Q169" s="13"/>
      <c r="R169" s="13"/>
      <c r="S169" s="13"/>
      <c r="T169" s="13"/>
      <c r="U169" s="13"/>
      <c r="V169" s="13"/>
    </row>
    <row r="170" spans="17:22" ht="30" customHeight="1" x14ac:dyDescent="0.3">
      <c r="Q170" s="13"/>
      <c r="R170" s="13"/>
      <c r="S170" s="13"/>
      <c r="T170" s="13"/>
      <c r="U170" s="13"/>
      <c r="V170" s="13"/>
    </row>
    <row r="171" spans="17:22" ht="30" customHeight="1" x14ac:dyDescent="0.3">
      <c r="Q171" s="13"/>
      <c r="R171" s="13"/>
      <c r="S171" s="13"/>
      <c r="T171" s="13"/>
      <c r="U171" s="13"/>
      <c r="V171" s="13"/>
    </row>
    <row r="172" spans="17:22" ht="30" customHeight="1" x14ac:dyDescent="0.3">
      <c r="Q172" s="13"/>
      <c r="R172" s="13"/>
      <c r="S172" s="13"/>
      <c r="T172" s="13"/>
      <c r="U172" s="13"/>
      <c r="V172" s="13"/>
    </row>
    <row r="173" spans="17:22" ht="30" customHeight="1" x14ac:dyDescent="0.3">
      <c r="Q173" s="13"/>
      <c r="R173" s="13"/>
      <c r="S173" s="13"/>
      <c r="T173" s="13"/>
      <c r="U173" s="13"/>
      <c r="V173" s="13"/>
    </row>
    <row r="174" spans="17:22" ht="30" customHeight="1" x14ac:dyDescent="0.3">
      <c r="Q174" s="13"/>
      <c r="R174" s="13"/>
      <c r="S174" s="13"/>
      <c r="T174" s="13"/>
      <c r="U174" s="13"/>
      <c r="V174" s="13"/>
    </row>
    <row r="175" spans="17:22" ht="30" customHeight="1" x14ac:dyDescent="0.3">
      <c r="Q175" s="13"/>
      <c r="R175" s="13"/>
      <c r="S175" s="13"/>
      <c r="T175" s="13"/>
      <c r="U175" s="13"/>
      <c r="V175" s="13"/>
    </row>
    <row r="176" spans="17:22" ht="30" customHeight="1" x14ac:dyDescent="0.3">
      <c r="Q176" s="13"/>
      <c r="R176" s="13"/>
      <c r="S176" s="13"/>
      <c r="T176" s="13"/>
      <c r="U176" s="13"/>
      <c r="V176" s="13"/>
    </row>
    <row r="177" spans="17:22" ht="30" customHeight="1" x14ac:dyDescent="0.3">
      <c r="Q177" s="13"/>
      <c r="R177" s="13"/>
      <c r="S177" s="13"/>
      <c r="T177" s="13"/>
      <c r="U177" s="13"/>
      <c r="V177" s="13"/>
    </row>
    <row r="178" spans="17:22" ht="30" customHeight="1" x14ac:dyDescent="0.3">
      <c r="Q178" s="13"/>
      <c r="R178" s="13"/>
      <c r="S178" s="13"/>
      <c r="T178" s="13"/>
      <c r="U178" s="13"/>
      <c r="V178" s="13"/>
    </row>
    <row r="179" spans="17:22" ht="30" customHeight="1" x14ac:dyDescent="0.3">
      <c r="Q179" s="13"/>
      <c r="R179" s="13"/>
      <c r="S179" s="13"/>
      <c r="T179" s="13"/>
      <c r="U179" s="13"/>
      <c r="V179" s="13"/>
    </row>
    <row r="180" spans="17:22" ht="30" customHeight="1" x14ac:dyDescent="0.3">
      <c r="Q180" s="13"/>
      <c r="R180" s="13"/>
      <c r="S180" s="13"/>
      <c r="T180" s="13"/>
      <c r="U180" s="13"/>
      <c r="V180" s="13"/>
    </row>
    <row r="181" spans="17:22" ht="30" customHeight="1" x14ac:dyDescent="0.3">
      <c r="Q181" s="13"/>
      <c r="R181" s="13"/>
      <c r="S181" s="13"/>
      <c r="T181" s="13"/>
      <c r="U181" s="13"/>
      <c r="V181" s="13"/>
    </row>
    <row r="182" spans="17:22" ht="30" customHeight="1" x14ac:dyDescent="0.3">
      <c r="Q182" s="13"/>
      <c r="R182" s="13"/>
      <c r="S182" s="13"/>
      <c r="T182" s="13"/>
      <c r="U182" s="13"/>
      <c r="V182" s="13"/>
    </row>
    <row r="183" spans="17:22" ht="30" customHeight="1" x14ac:dyDescent="0.3">
      <c r="Q183" s="13"/>
      <c r="R183" s="13"/>
      <c r="S183" s="13"/>
      <c r="T183" s="13"/>
      <c r="U183" s="13"/>
      <c r="V183" s="13"/>
    </row>
    <row r="184" spans="17:22" ht="30" customHeight="1" x14ac:dyDescent="0.3">
      <c r="Q184" s="13"/>
      <c r="R184" s="13"/>
      <c r="S184" s="13"/>
      <c r="T184" s="13"/>
      <c r="U184" s="13"/>
      <c r="V184" s="13"/>
    </row>
    <row r="185" spans="17:22" ht="30" customHeight="1" x14ac:dyDescent="0.3">
      <c r="Q185" s="13"/>
      <c r="R185" s="13"/>
      <c r="S185" s="13"/>
      <c r="T185" s="13"/>
      <c r="U185" s="13"/>
      <c r="V185" s="13"/>
    </row>
    <row r="186" spans="17:22" ht="30" customHeight="1" x14ac:dyDescent="0.3">
      <c r="Q186" s="13"/>
      <c r="R186" s="13"/>
      <c r="S186" s="13"/>
      <c r="T186" s="13"/>
      <c r="U186" s="13"/>
      <c r="V186" s="13"/>
    </row>
    <row r="187" spans="17:22" ht="30" customHeight="1" x14ac:dyDescent="0.3">
      <c r="Q187" s="13"/>
      <c r="R187" s="13"/>
      <c r="S187" s="13"/>
      <c r="T187" s="13"/>
      <c r="U187" s="13"/>
      <c r="V187" s="13"/>
    </row>
    <row r="188" spans="17:22" ht="30" customHeight="1" x14ac:dyDescent="0.3">
      <c r="Q188" s="13"/>
      <c r="R188" s="13"/>
      <c r="S188" s="13"/>
      <c r="T188" s="13"/>
      <c r="U188" s="13"/>
      <c r="V188" s="13"/>
    </row>
    <row r="189" spans="17:22" ht="30" customHeight="1" x14ac:dyDescent="0.3">
      <c r="Q189" s="13"/>
      <c r="R189" s="13"/>
      <c r="S189" s="13"/>
      <c r="T189" s="13"/>
      <c r="U189" s="13"/>
      <c r="V189" s="13"/>
    </row>
    <row r="190" spans="17:22" ht="30" customHeight="1" x14ac:dyDescent="0.3">
      <c r="Q190" s="13"/>
      <c r="R190" s="13"/>
      <c r="S190" s="13"/>
      <c r="T190" s="13"/>
      <c r="U190" s="13"/>
      <c r="V190" s="13"/>
    </row>
    <row r="191" spans="17:22" ht="30" customHeight="1" x14ac:dyDescent="0.3">
      <c r="Q191" s="13"/>
      <c r="R191" s="13"/>
      <c r="S191" s="13"/>
      <c r="T191" s="13"/>
      <c r="U191" s="13"/>
      <c r="V191" s="13"/>
    </row>
    <row r="192" spans="17:22" ht="30" customHeight="1" x14ac:dyDescent="0.3">
      <c r="Q192" s="13"/>
      <c r="R192" s="13"/>
      <c r="S192" s="13"/>
      <c r="T192" s="13"/>
      <c r="U192" s="13"/>
      <c r="V192" s="13"/>
    </row>
    <row r="193" spans="17:22" ht="30" customHeight="1" x14ac:dyDescent="0.3">
      <c r="Q193" s="13"/>
      <c r="R193" s="13"/>
      <c r="S193" s="13"/>
      <c r="T193" s="13"/>
      <c r="U193" s="13"/>
      <c r="V193" s="13"/>
    </row>
    <row r="194" spans="17:22" ht="30" customHeight="1" x14ac:dyDescent="0.3">
      <c r="Q194" s="13"/>
      <c r="R194" s="13"/>
      <c r="S194" s="13"/>
      <c r="T194" s="13"/>
      <c r="U194" s="13"/>
      <c r="V194" s="13"/>
    </row>
    <row r="195" spans="17:22" ht="30" customHeight="1" x14ac:dyDescent="0.3">
      <c r="Q195" s="13"/>
      <c r="R195" s="13"/>
      <c r="S195" s="13"/>
      <c r="T195" s="13"/>
      <c r="U195" s="13"/>
      <c r="V195" s="13"/>
    </row>
    <row r="196" spans="17:22" ht="30" customHeight="1" x14ac:dyDescent="0.3">
      <c r="Q196" s="13"/>
      <c r="R196" s="13"/>
      <c r="S196" s="13"/>
      <c r="T196" s="13"/>
      <c r="U196" s="13"/>
      <c r="V196" s="13"/>
    </row>
    <row r="197" spans="17:22" ht="30" customHeight="1" x14ac:dyDescent="0.3">
      <c r="Q197" s="13"/>
      <c r="R197" s="13"/>
      <c r="S197" s="13"/>
      <c r="T197" s="13"/>
      <c r="U197" s="13"/>
      <c r="V197" s="13"/>
    </row>
    <row r="198" spans="17:22" ht="30" customHeight="1" x14ac:dyDescent="0.3">
      <c r="Q198" s="13"/>
      <c r="R198" s="13"/>
      <c r="S198" s="13"/>
      <c r="T198" s="13"/>
      <c r="U198" s="13"/>
      <c r="V198" s="13"/>
    </row>
    <row r="199" spans="17:22" ht="30" customHeight="1" x14ac:dyDescent="0.3">
      <c r="Q199" s="13"/>
      <c r="R199" s="13"/>
      <c r="S199" s="13"/>
      <c r="T199" s="13"/>
      <c r="U199" s="13"/>
      <c r="V199" s="13"/>
    </row>
    <row r="200" spans="17:22" ht="30" customHeight="1" x14ac:dyDescent="0.3">
      <c r="Q200" s="13"/>
      <c r="R200" s="13"/>
      <c r="S200" s="13"/>
      <c r="T200" s="13"/>
      <c r="U200" s="13"/>
      <c r="V200" s="13"/>
    </row>
    <row r="201" spans="17:22" ht="30" customHeight="1" x14ac:dyDescent="0.3">
      <c r="Q201" s="13"/>
      <c r="R201" s="13"/>
      <c r="S201" s="13"/>
      <c r="T201" s="13"/>
      <c r="U201" s="13"/>
      <c r="V201" s="13"/>
    </row>
    <row r="202" spans="17:22" ht="30" customHeight="1" x14ac:dyDescent="0.3">
      <c r="Q202" s="13"/>
      <c r="R202" s="13"/>
      <c r="S202" s="13"/>
      <c r="T202" s="13"/>
      <c r="U202" s="13"/>
      <c r="V202" s="13"/>
    </row>
    <row r="203" spans="17:22" ht="30" customHeight="1" x14ac:dyDescent="0.3">
      <c r="Q203" s="13"/>
      <c r="R203" s="13"/>
      <c r="S203" s="13"/>
      <c r="T203" s="13"/>
      <c r="U203" s="13"/>
      <c r="V203" s="13"/>
    </row>
    <row r="204" spans="17:22" ht="30" customHeight="1" x14ac:dyDescent="0.3">
      <c r="Q204" s="13"/>
      <c r="R204" s="13"/>
      <c r="S204" s="13"/>
      <c r="T204" s="13"/>
      <c r="U204" s="13"/>
      <c r="V204" s="13"/>
    </row>
    <row r="205" spans="17:22" ht="30" customHeight="1" x14ac:dyDescent="0.3">
      <c r="Q205" s="13"/>
      <c r="R205" s="13"/>
      <c r="S205" s="13"/>
      <c r="T205" s="13"/>
      <c r="U205" s="13"/>
      <c r="V205" s="13"/>
    </row>
    <row r="206" spans="17:22" ht="30" customHeight="1" x14ac:dyDescent="0.3">
      <c r="Q206" s="13"/>
      <c r="R206" s="13"/>
      <c r="S206" s="13"/>
      <c r="T206" s="13"/>
      <c r="U206" s="13"/>
      <c r="V206" s="13"/>
    </row>
    <row r="207" spans="17:22" ht="30" customHeight="1" x14ac:dyDescent="0.3">
      <c r="Q207" s="13"/>
      <c r="R207" s="13"/>
      <c r="S207" s="13"/>
      <c r="T207" s="13"/>
      <c r="U207" s="13"/>
      <c r="V207" s="13"/>
    </row>
    <row r="208" spans="17:22" ht="30" customHeight="1" x14ac:dyDescent="0.3">
      <c r="Q208" s="13"/>
      <c r="R208" s="13"/>
      <c r="S208" s="13"/>
      <c r="T208" s="13"/>
      <c r="U208" s="13"/>
      <c r="V208" s="13"/>
    </row>
    <row r="209" spans="17:22" ht="30" customHeight="1" x14ac:dyDescent="0.3">
      <c r="Q209" s="13"/>
      <c r="R209" s="13"/>
      <c r="S209" s="13"/>
      <c r="T209" s="13"/>
      <c r="U209" s="13"/>
      <c r="V209" s="13"/>
    </row>
    <row r="210" spans="17:22" ht="30" customHeight="1" x14ac:dyDescent="0.3">
      <c r="Q210" s="13"/>
      <c r="R210" s="13"/>
      <c r="S210" s="13"/>
      <c r="T210" s="13"/>
      <c r="U210" s="13"/>
      <c r="V210" s="13"/>
    </row>
    <row r="211" spans="17:22" ht="30" customHeight="1" x14ac:dyDescent="0.3">
      <c r="Q211" s="13"/>
      <c r="R211" s="13"/>
      <c r="S211" s="13"/>
      <c r="T211" s="13"/>
      <c r="U211" s="13"/>
      <c r="V211" s="13"/>
    </row>
    <row r="212" spans="17:22" ht="30" customHeight="1" x14ac:dyDescent="0.3">
      <c r="Q212" s="13"/>
      <c r="R212" s="13"/>
      <c r="S212" s="13"/>
      <c r="T212" s="13"/>
      <c r="U212" s="13"/>
      <c r="V212" s="13"/>
    </row>
    <row r="213" spans="17:22" ht="30" customHeight="1" x14ac:dyDescent="0.3">
      <c r="Q213" s="13"/>
      <c r="R213" s="13"/>
      <c r="S213" s="13"/>
      <c r="T213" s="13"/>
      <c r="U213" s="13"/>
      <c r="V213" s="13"/>
    </row>
    <row r="214" spans="17:22" ht="30" customHeight="1" x14ac:dyDescent="0.3">
      <c r="Q214" s="13"/>
      <c r="R214" s="13"/>
      <c r="S214" s="13"/>
      <c r="T214" s="13"/>
      <c r="U214" s="13"/>
      <c r="V214" s="13"/>
    </row>
    <row r="215" spans="17:22" ht="30" customHeight="1" x14ac:dyDescent="0.3">
      <c r="Q215" s="13"/>
      <c r="R215" s="13"/>
      <c r="S215" s="13"/>
      <c r="T215" s="13"/>
      <c r="U215" s="13"/>
      <c r="V215" s="13"/>
    </row>
    <row r="216" spans="17:22" ht="30" customHeight="1" x14ac:dyDescent="0.3">
      <c r="Q216" s="13"/>
      <c r="R216" s="13"/>
      <c r="S216" s="13"/>
      <c r="T216" s="13"/>
      <c r="U216" s="13"/>
      <c r="V216" s="13"/>
    </row>
    <row r="217" spans="17:22" ht="30" customHeight="1" x14ac:dyDescent="0.3">
      <c r="Q217" s="13"/>
      <c r="R217" s="13"/>
      <c r="S217" s="13"/>
      <c r="T217" s="13"/>
      <c r="U217" s="13"/>
      <c r="V217" s="13"/>
    </row>
    <row r="218" spans="17:22" ht="30" customHeight="1" x14ac:dyDescent="0.3">
      <c r="Q218" s="13"/>
      <c r="R218" s="13"/>
      <c r="S218" s="13"/>
      <c r="T218" s="13"/>
      <c r="U218" s="13"/>
      <c r="V218" s="13"/>
    </row>
    <row r="219" spans="17:22" ht="30" customHeight="1" x14ac:dyDescent="0.3">
      <c r="Q219" s="13"/>
      <c r="R219" s="13"/>
      <c r="S219" s="13"/>
      <c r="T219" s="13"/>
      <c r="U219" s="13"/>
      <c r="V219" s="13"/>
    </row>
    <row r="220" spans="17:22" ht="30" customHeight="1" x14ac:dyDescent="0.3">
      <c r="Q220" s="13"/>
      <c r="R220" s="13"/>
      <c r="S220" s="13"/>
      <c r="T220" s="13"/>
      <c r="U220" s="13"/>
      <c r="V220" s="13"/>
    </row>
    <row r="221" spans="17:22" ht="30" customHeight="1" x14ac:dyDescent="0.3">
      <c r="Q221" s="13"/>
      <c r="R221" s="13"/>
      <c r="S221" s="13"/>
      <c r="T221" s="13"/>
      <c r="U221" s="13"/>
      <c r="V221" s="13"/>
    </row>
    <row r="222" spans="17:22" ht="30" customHeight="1" x14ac:dyDescent="0.3">
      <c r="Q222" s="13"/>
      <c r="R222" s="13"/>
      <c r="S222" s="13"/>
      <c r="T222" s="13"/>
      <c r="U222" s="13"/>
      <c r="V222" s="13"/>
    </row>
    <row r="223" spans="17:22" ht="30" customHeight="1" x14ac:dyDescent="0.3">
      <c r="Q223" s="13"/>
      <c r="R223" s="13"/>
      <c r="S223" s="13"/>
      <c r="T223" s="13"/>
      <c r="U223" s="13"/>
      <c r="V223" s="13"/>
    </row>
    <row r="224" spans="17:22" ht="30" customHeight="1" x14ac:dyDescent="0.3">
      <c r="Q224" s="13"/>
      <c r="R224" s="13"/>
      <c r="S224" s="13"/>
      <c r="T224" s="13"/>
      <c r="U224" s="13"/>
      <c r="V224" s="13"/>
    </row>
    <row r="225" spans="17:22" ht="30" customHeight="1" x14ac:dyDescent="0.3">
      <c r="Q225" s="13"/>
      <c r="R225" s="13"/>
      <c r="S225" s="13"/>
      <c r="T225" s="13"/>
      <c r="U225" s="13"/>
      <c r="V225" s="13"/>
    </row>
    <row r="226" spans="17:22" ht="30" customHeight="1" x14ac:dyDescent="0.3">
      <c r="Q226" s="13"/>
      <c r="R226" s="13"/>
      <c r="S226" s="13"/>
      <c r="T226" s="13"/>
      <c r="U226" s="13"/>
      <c r="V226" s="13"/>
    </row>
    <row r="227" spans="17:22" ht="30" customHeight="1" x14ac:dyDescent="0.3">
      <c r="Q227" s="13"/>
      <c r="R227" s="13"/>
      <c r="S227" s="13"/>
      <c r="T227" s="13"/>
      <c r="U227" s="13"/>
      <c r="V227" s="13"/>
    </row>
    <row r="228" spans="17:22" ht="30" customHeight="1" x14ac:dyDescent="0.3">
      <c r="Q228" s="13"/>
      <c r="R228" s="13"/>
      <c r="S228" s="13"/>
      <c r="T228" s="13"/>
      <c r="U228" s="13"/>
      <c r="V228" s="13"/>
    </row>
    <row r="229" spans="17:22" ht="30" customHeight="1" x14ac:dyDescent="0.3">
      <c r="Q229" s="13"/>
      <c r="R229" s="13"/>
      <c r="S229" s="13"/>
      <c r="T229" s="13"/>
      <c r="U229" s="13"/>
      <c r="V229" s="13"/>
    </row>
    <row r="230" spans="17:22" ht="30" customHeight="1" x14ac:dyDescent="0.3">
      <c r="Q230" s="13"/>
      <c r="R230" s="13"/>
      <c r="S230" s="13"/>
      <c r="T230" s="13"/>
      <c r="U230" s="13"/>
      <c r="V230" s="13"/>
    </row>
    <row r="231" spans="17:22" ht="30" customHeight="1" x14ac:dyDescent="0.3">
      <c r="Q231" s="13"/>
      <c r="R231" s="13"/>
      <c r="S231" s="13"/>
      <c r="T231" s="13"/>
      <c r="U231" s="13"/>
      <c r="V231" s="13"/>
    </row>
    <row r="232" spans="17:22" ht="30" customHeight="1" x14ac:dyDescent="0.3">
      <c r="Q232" s="13"/>
      <c r="R232" s="13"/>
      <c r="S232" s="13"/>
      <c r="T232" s="13"/>
      <c r="U232" s="13"/>
      <c r="V232" s="13"/>
    </row>
    <row r="233" spans="17:22" ht="30" customHeight="1" x14ac:dyDescent="0.3">
      <c r="Q233" s="13"/>
      <c r="R233" s="13"/>
      <c r="S233" s="13"/>
      <c r="T233" s="13"/>
      <c r="U233" s="13"/>
      <c r="V233" s="13"/>
    </row>
    <row r="234" spans="17:22" ht="30" customHeight="1" x14ac:dyDescent="0.3">
      <c r="Q234" s="13"/>
      <c r="R234" s="13"/>
      <c r="S234" s="13"/>
      <c r="T234" s="13"/>
      <c r="U234" s="13"/>
      <c r="V234" s="13"/>
    </row>
    <row r="235" spans="17:22" ht="30" customHeight="1" x14ac:dyDescent="0.3">
      <c r="Q235" s="13"/>
      <c r="R235" s="13"/>
      <c r="S235" s="13"/>
      <c r="T235" s="13"/>
      <c r="U235" s="13"/>
      <c r="V235" s="13"/>
    </row>
    <row r="236" spans="17:22" ht="30" customHeight="1" x14ac:dyDescent="0.3">
      <c r="Q236" s="13"/>
      <c r="R236" s="13"/>
      <c r="S236" s="13"/>
      <c r="T236" s="13"/>
      <c r="U236" s="13"/>
      <c r="V236" s="13"/>
    </row>
    <row r="237" spans="17:22" ht="30" customHeight="1" x14ac:dyDescent="0.3">
      <c r="Q237" s="13"/>
      <c r="R237" s="13"/>
      <c r="S237" s="13"/>
      <c r="T237" s="13"/>
      <c r="U237" s="13"/>
      <c r="V237" s="13"/>
    </row>
    <row r="238" spans="17:22" ht="30" customHeight="1" x14ac:dyDescent="0.3">
      <c r="Q238" s="13"/>
      <c r="R238" s="13"/>
      <c r="S238" s="13"/>
      <c r="T238" s="13"/>
      <c r="U238" s="13"/>
      <c r="V238" s="13"/>
    </row>
    <row r="239" spans="17:22" ht="30" customHeight="1" x14ac:dyDescent="0.3">
      <c r="Q239" s="13"/>
      <c r="R239" s="13"/>
      <c r="S239" s="13"/>
      <c r="T239" s="13"/>
      <c r="U239" s="13"/>
      <c r="V239" s="13"/>
    </row>
    <row r="240" spans="17:22" ht="30" customHeight="1" x14ac:dyDescent="0.3">
      <c r="Q240" s="13"/>
      <c r="R240" s="13"/>
      <c r="S240" s="13"/>
      <c r="T240" s="13"/>
      <c r="U240" s="13"/>
      <c r="V240" s="13"/>
    </row>
    <row r="241" spans="17:22" ht="30" customHeight="1" x14ac:dyDescent="0.3">
      <c r="Q241" s="13"/>
      <c r="R241" s="13"/>
      <c r="S241" s="13"/>
      <c r="T241" s="13"/>
      <c r="U241" s="13"/>
      <c r="V241" s="13"/>
    </row>
    <row r="242" spans="17:22" ht="30" customHeight="1" x14ac:dyDescent="0.3">
      <c r="Q242" s="13"/>
      <c r="R242" s="13"/>
      <c r="S242" s="13"/>
      <c r="T242" s="13"/>
      <c r="U242" s="13"/>
      <c r="V242" s="13"/>
    </row>
    <row r="243" spans="17:22" ht="30" customHeight="1" x14ac:dyDescent="0.3">
      <c r="Q243" s="13"/>
      <c r="R243" s="13"/>
      <c r="S243" s="13"/>
      <c r="T243" s="13"/>
      <c r="U243" s="13"/>
      <c r="V243" s="13"/>
    </row>
    <row r="244" spans="17:22" ht="30" customHeight="1" x14ac:dyDescent="0.3">
      <c r="Q244" s="13"/>
      <c r="R244" s="13"/>
      <c r="S244" s="13"/>
      <c r="T244" s="13"/>
      <c r="U244" s="13"/>
      <c r="V244" s="13"/>
    </row>
    <row r="245" spans="17:22" ht="30" customHeight="1" x14ac:dyDescent="0.3">
      <c r="Q245" s="13"/>
      <c r="R245" s="13"/>
      <c r="S245" s="13"/>
      <c r="T245" s="13"/>
      <c r="U245" s="13"/>
      <c r="V245" s="13"/>
    </row>
    <row r="246" spans="17:22" ht="30" customHeight="1" x14ac:dyDescent="0.3">
      <c r="Q246" s="13"/>
      <c r="R246" s="13"/>
      <c r="S246" s="13"/>
      <c r="T246" s="13"/>
      <c r="U246" s="13"/>
      <c r="V246" s="13"/>
    </row>
    <row r="247" spans="17:22" ht="30" customHeight="1" x14ac:dyDescent="0.3">
      <c r="Q247" s="13"/>
      <c r="R247" s="13"/>
      <c r="S247" s="13"/>
      <c r="T247" s="13"/>
      <c r="U247" s="13"/>
      <c r="V247" s="13"/>
    </row>
    <row r="248" spans="17:22" ht="30" customHeight="1" x14ac:dyDescent="0.3">
      <c r="Q248" s="13"/>
      <c r="R248" s="13"/>
      <c r="S248" s="13"/>
      <c r="T248" s="13"/>
      <c r="U248" s="13"/>
      <c r="V248" s="13"/>
    </row>
    <row r="249" spans="17:22" ht="30" customHeight="1" x14ac:dyDescent="0.3">
      <c r="Q249" s="13"/>
      <c r="R249" s="13"/>
      <c r="S249" s="13"/>
      <c r="T249" s="13"/>
      <c r="U249" s="13"/>
      <c r="V249" s="13"/>
    </row>
    <row r="250" spans="17:22" ht="30" customHeight="1" x14ac:dyDescent="0.3">
      <c r="Q250" s="13"/>
      <c r="R250" s="13"/>
      <c r="S250" s="13"/>
      <c r="T250" s="13"/>
      <c r="U250" s="13"/>
      <c r="V250" s="13"/>
    </row>
    <row r="251" spans="17:22" ht="30" customHeight="1" x14ac:dyDescent="0.3">
      <c r="Q251" s="13"/>
      <c r="R251" s="13"/>
      <c r="S251" s="13"/>
      <c r="T251" s="13"/>
      <c r="U251" s="13"/>
      <c r="V251" s="13"/>
    </row>
    <row r="252" spans="17:22" ht="30" customHeight="1" x14ac:dyDescent="0.3">
      <c r="Q252" s="13"/>
      <c r="R252" s="13"/>
      <c r="S252" s="13"/>
      <c r="T252" s="13"/>
      <c r="U252" s="13"/>
      <c r="V252" s="13"/>
    </row>
    <row r="253" spans="17:22" ht="30" customHeight="1" x14ac:dyDescent="0.3">
      <c r="Q253" s="13"/>
      <c r="R253" s="13"/>
      <c r="S253" s="13"/>
      <c r="T253" s="13"/>
      <c r="U253" s="13"/>
      <c r="V253" s="13"/>
    </row>
    <row r="254" spans="17:22" ht="30" customHeight="1" x14ac:dyDescent="0.3">
      <c r="Q254" s="13"/>
      <c r="R254" s="13"/>
      <c r="S254" s="13"/>
      <c r="T254" s="13"/>
      <c r="U254" s="13"/>
      <c r="V254" s="13"/>
    </row>
    <row r="255" spans="17:22" ht="30" customHeight="1" x14ac:dyDescent="0.3">
      <c r="Q255" s="13"/>
      <c r="R255" s="13"/>
      <c r="S255" s="13"/>
      <c r="T255" s="13"/>
      <c r="U255" s="13"/>
      <c r="V255" s="13"/>
    </row>
    <row r="256" spans="17:22" ht="30" customHeight="1" x14ac:dyDescent="0.3">
      <c r="Q256" s="13"/>
      <c r="R256" s="13"/>
      <c r="S256" s="13"/>
      <c r="T256" s="13"/>
      <c r="U256" s="13"/>
      <c r="V256" s="13"/>
    </row>
    <row r="257" spans="17:22" ht="30" customHeight="1" x14ac:dyDescent="0.3">
      <c r="Q257" s="13"/>
      <c r="R257" s="13"/>
      <c r="S257" s="13"/>
      <c r="T257" s="13"/>
      <c r="U257" s="13"/>
      <c r="V257" s="13"/>
    </row>
    <row r="258" spans="17:22" ht="30" customHeight="1" x14ac:dyDescent="0.3">
      <c r="Q258" s="13"/>
      <c r="R258" s="13"/>
      <c r="S258" s="13"/>
      <c r="T258" s="13"/>
      <c r="U258" s="13"/>
      <c r="V258" s="13"/>
    </row>
    <row r="259" spans="17:22" ht="30" customHeight="1" x14ac:dyDescent="0.3">
      <c r="Q259" s="13"/>
      <c r="R259" s="13"/>
      <c r="S259" s="13"/>
      <c r="T259" s="13"/>
      <c r="U259" s="13"/>
      <c r="V259" s="13"/>
    </row>
    <row r="260" spans="17:22" ht="30" customHeight="1" x14ac:dyDescent="0.3">
      <c r="Q260" s="13"/>
      <c r="R260" s="13"/>
      <c r="S260" s="13"/>
      <c r="T260" s="13"/>
      <c r="U260" s="13"/>
      <c r="V260" s="13"/>
    </row>
    <row r="261" spans="17:22" ht="30" customHeight="1" x14ac:dyDescent="0.3">
      <c r="Q261" s="13"/>
      <c r="R261" s="13"/>
      <c r="S261" s="13"/>
      <c r="T261" s="13"/>
      <c r="U261" s="13"/>
      <c r="V261" s="13"/>
    </row>
    <row r="262" spans="17:22" ht="30" customHeight="1" x14ac:dyDescent="0.3">
      <c r="Q262" s="13"/>
      <c r="R262" s="13"/>
      <c r="S262" s="13"/>
      <c r="T262" s="13"/>
      <c r="U262" s="13"/>
      <c r="V262" s="13"/>
    </row>
    <row r="263" spans="17:22" ht="30" customHeight="1" x14ac:dyDescent="0.3">
      <c r="Q263" s="13"/>
      <c r="R263" s="13"/>
      <c r="S263" s="13"/>
      <c r="T263" s="13"/>
      <c r="U263" s="13"/>
      <c r="V263" s="13"/>
    </row>
    <row r="264" spans="17:22" ht="30" customHeight="1" x14ac:dyDescent="0.3">
      <c r="Q264" s="13"/>
      <c r="R264" s="13"/>
      <c r="S264" s="13"/>
      <c r="T264" s="13"/>
      <c r="U264" s="13"/>
      <c r="V264" s="13"/>
    </row>
    <row r="265" spans="17:22" ht="30" customHeight="1" x14ac:dyDescent="0.3">
      <c r="Q265" s="13"/>
      <c r="R265" s="13"/>
      <c r="S265" s="13"/>
      <c r="T265" s="13"/>
      <c r="U265" s="13"/>
      <c r="V265" s="13"/>
    </row>
    <row r="266" spans="17:22" ht="30" customHeight="1" x14ac:dyDescent="0.3">
      <c r="Q266" s="13"/>
      <c r="R266" s="13"/>
      <c r="S266" s="13"/>
      <c r="T266" s="13"/>
      <c r="U266" s="13"/>
      <c r="V266" s="13"/>
    </row>
    <row r="267" spans="17:22" ht="30" customHeight="1" x14ac:dyDescent="0.3">
      <c r="Q267" s="13"/>
      <c r="R267" s="13"/>
      <c r="S267" s="13"/>
      <c r="T267" s="13"/>
      <c r="U267" s="13"/>
      <c r="V267" s="13"/>
    </row>
    <row r="268" spans="17:22" ht="30" customHeight="1" x14ac:dyDescent="0.3">
      <c r="Q268" s="13"/>
      <c r="R268" s="13"/>
      <c r="S268" s="13"/>
      <c r="T268" s="13"/>
      <c r="U268" s="13"/>
      <c r="V268" s="13"/>
    </row>
    <row r="269" spans="17:22" ht="30" customHeight="1" x14ac:dyDescent="0.3">
      <c r="Q269" s="13"/>
      <c r="R269" s="13"/>
      <c r="S269" s="13"/>
      <c r="T269" s="13"/>
      <c r="U269" s="13"/>
      <c r="V269" s="13"/>
    </row>
    <row r="270" spans="17:22" ht="30" customHeight="1" x14ac:dyDescent="0.3">
      <c r="Q270" s="13"/>
      <c r="R270" s="13"/>
      <c r="S270" s="13"/>
      <c r="T270" s="13"/>
      <c r="U270" s="13"/>
      <c r="V270" s="13"/>
    </row>
    <row r="271" spans="17:22" ht="30" customHeight="1" x14ac:dyDescent="0.3">
      <c r="Q271" s="13"/>
      <c r="R271" s="13"/>
      <c r="S271" s="13"/>
      <c r="T271" s="13"/>
      <c r="U271" s="13"/>
      <c r="V271" s="13"/>
    </row>
    <row r="272" spans="17:22" ht="30" customHeight="1" x14ac:dyDescent="0.3">
      <c r="Q272" s="13"/>
      <c r="R272" s="13"/>
      <c r="S272" s="13"/>
      <c r="T272" s="13"/>
      <c r="U272" s="13"/>
      <c r="V272" s="13"/>
    </row>
    <row r="273" spans="17:22" ht="30" customHeight="1" x14ac:dyDescent="0.3">
      <c r="Q273" s="13"/>
      <c r="R273" s="13"/>
      <c r="S273" s="13"/>
      <c r="T273" s="13"/>
      <c r="U273" s="13"/>
      <c r="V273" s="13"/>
    </row>
    <row r="274" spans="17:22" ht="30" customHeight="1" x14ac:dyDescent="0.3">
      <c r="Q274" s="13"/>
      <c r="R274" s="13"/>
      <c r="S274" s="13"/>
      <c r="T274" s="13"/>
      <c r="U274" s="13"/>
      <c r="V274" s="13"/>
    </row>
    <row r="275" spans="17:22" ht="30" customHeight="1" x14ac:dyDescent="0.3">
      <c r="Q275" s="13"/>
      <c r="R275" s="13"/>
      <c r="S275" s="13"/>
      <c r="T275" s="13"/>
      <c r="U275" s="13"/>
      <c r="V275" s="13"/>
    </row>
    <row r="276" spans="17:22" ht="30" customHeight="1" x14ac:dyDescent="0.3">
      <c r="Q276" s="13"/>
      <c r="R276" s="13"/>
      <c r="S276" s="13"/>
      <c r="T276" s="13"/>
      <c r="U276" s="13"/>
      <c r="V276" s="13"/>
    </row>
    <row r="277" spans="17:22" ht="30" customHeight="1" x14ac:dyDescent="0.3">
      <c r="Q277" s="13"/>
      <c r="R277" s="13"/>
      <c r="S277" s="13"/>
      <c r="T277" s="13"/>
      <c r="U277" s="13"/>
      <c r="V277" s="13"/>
    </row>
    <row r="278" spans="17:22" ht="30" customHeight="1" x14ac:dyDescent="0.3">
      <c r="Q278" s="13"/>
      <c r="R278" s="13"/>
      <c r="S278" s="13"/>
      <c r="T278" s="13"/>
      <c r="U278" s="13"/>
      <c r="V278" s="13"/>
    </row>
    <row r="279" spans="17:22" ht="30" customHeight="1" x14ac:dyDescent="0.3">
      <c r="Q279" s="13"/>
      <c r="R279" s="13"/>
      <c r="S279" s="13"/>
      <c r="T279" s="13"/>
      <c r="U279" s="13"/>
      <c r="V279" s="13"/>
    </row>
    <row r="280" spans="17:22" ht="30" customHeight="1" x14ac:dyDescent="0.3">
      <c r="Q280" s="13"/>
      <c r="R280" s="13"/>
      <c r="S280" s="13"/>
      <c r="T280" s="13"/>
      <c r="U280" s="13"/>
      <c r="V280" s="13"/>
    </row>
  </sheetData>
  <sheetProtection algorithmName="SHA-512" hashValue="9U9GeoAQoekMmsRNhNs4F0/+hammJ5dLv8/fHY7Nw3pCvbltHo1k2u4k1B4hXw7T97uMoI+MbN1CsYBkWWC4Yw==" saltValue="aYEjZTN3Tf9adyRDoB5EYQ==" spinCount="100000" sheet="1" objects="1" scenarios="1"/>
  <autoFilter ref="A15:A280" xr:uid="{00000000-0009-0000-0000-000002000000}">
    <filterColumn colId="0" hiddenButton="1">
      <filters blank="1"/>
    </filterColumn>
  </autoFilter>
  <dataConsolidate/>
  <mergeCells count="92">
    <mergeCell ref="T6:U7"/>
    <mergeCell ref="K7:O7"/>
    <mergeCell ref="A2:Q2"/>
    <mergeCell ref="T2:U2"/>
    <mergeCell ref="A3:S3"/>
    <mergeCell ref="T3:U5"/>
    <mergeCell ref="A5:B5"/>
    <mergeCell ref="C5:G5"/>
    <mergeCell ref="H5:J5"/>
    <mergeCell ref="K5:O5"/>
    <mergeCell ref="P5:Q5"/>
    <mergeCell ref="A6:B6"/>
    <mergeCell ref="C6:G6"/>
    <mergeCell ref="H6:J6"/>
    <mergeCell ref="K6:O6"/>
    <mergeCell ref="P6:Q6"/>
    <mergeCell ref="P13:P14"/>
    <mergeCell ref="A8:S8"/>
    <mergeCell ref="T8:U9"/>
    <mergeCell ref="A11:H12"/>
    <mergeCell ref="I11:K12"/>
    <mergeCell ref="N11:O11"/>
    <mergeCell ref="Q11:R11"/>
    <mergeCell ref="N12:O12"/>
    <mergeCell ref="Q12:R12"/>
    <mergeCell ref="A13:A14"/>
    <mergeCell ref="B13:I13"/>
    <mergeCell ref="J13:J14"/>
    <mergeCell ref="K13:K14"/>
    <mergeCell ref="L13:O13"/>
    <mergeCell ref="R24:T24"/>
    <mergeCell ref="R13:T14"/>
    <mergeCell ref="U13:U14"/>
    <mergeCell ref="R15:T15"/>
    <mergeCell ref="R16:T16"/>
    <mergeCell ref="R17:T17"/>
    <mergeCell ref="R18:T18"/>
    <mergeCell ref="R19:T19"/>
    <mergeCell ref="R20:T20"/>
    <mergeCell ref="R21:T21"/>
    <mergeCell ref="R22:T22"/>
    <mergeCell ref="R23:T23"/>
    <mergeCell ref="R36:T36"/>
    <mergeCell ref="R25:T25"/>
    <mergeCell ref="R26:T26"/>
    <mergeCell ref="R27:T27"/>
    <mergeCell ref="R28:T28"/>
    <mergeCell ref="R29:T29"/>
    <mergeCell ref="R30:T30"/>
    <mergeCell ref="R31:T31"/>
    <mergeCell ref="R32:T32"/>
    <mergeCell ref="R33:T33"/>
    <mergeCell ref="R34:T34"/>
    <mergeCell ref="R35:T35"/>
    <mergeCell ref="R48:T48"/>
    <mergeCell ref="R37:T37"/>
    <mergeCell ref="R38:T38"/>
    <mergeCell ref="R39:T39"/>
    <mergeCell ref="R40:T40"/>
    <mergeCell ref="R41:T41"/>
    <mergeCell ref="R42:T42"/>
    <mergeCell ref="R43:T43"/>
    <mergeCell ref="R44:T44"/>
    <mergeCell ref="R45:T45"/>
    <mergeCell ref="R46:T46"/>
    <mergeCell ref="R47:T47"/>
    <mergeCell ref="R60:T60"/>
    <mergeCell ref="R49:T49"/>
    <mergeCell ref="R50:T50"/>
    <mergeCell ref="R51:T51"/>
    <mergeCell ref="R52:T52"/>
    <mergeCell ref="R53:T53"/>
    <mergeCell ref="R54:T54"/>
    <mergeCell ref="R55:T55"/>
    <mergeCell ref="R56:T56"/>
    <mergeCell ref="R57:T57"/>
    <mergeCell ref="R58:T58"/>
    <mergeCell ref="R59:T59"/>
    <mergeCell ref="A72:J72"/>
    <mergeCell ref="R72:T72"/>
    <mergeCell ref="R61:T61"/>
    <mergeCell ref="R62:T62"/>
    <mergeCell ref="R63:T63"/>
    <mergeCell ref="R64:T64"/>
    <mergeCell ref="A67:V67"/>
    <mergeCell ref="A68:J68"/>
    <mergeCell ref="R68:T68"/>
    <mergeCell ref="A69:J69"/>
    <mergeCell ref="R69:T69"/>
    <mergeCell ref="A70:V70"/>
    <mergeCell ref="B71:J71"/>
    <mergeCell ref="R71:T71"/>
  </mergeCells>
  <conditionalFormatting sqref="D7">
    <cfRule type="colorScale" priority="14">
      <colorScale>
        <cfvo type="min"/>
        <cfvo type="max"/>
        <color rgb="FFFF7128"/>
        <color rgb="FFFFEF9C"/>
      </colorScale>
    </cfRule>
  </conditionalFormatting>
  <conditionalFormatting sqref="F7:G7">
    <cfRule type="colorScale" priority="13">
      <colorScale>
        <cfvo type="min"/>
        <cfvo type="max"/>
        <color rgb="FFFF7128"/>
        <color rgb="FFFFEF9C"/>
      </colorScale>
    </cfRule>
  </conditionalFormatting>
  <conditionalFormatting sqref="A15:U15">
    <cfRule type="expression" dxfId="424" priority="19">
      <formula>$X$15=TRUE</formula>
    </cfRule>
  </conditionalFormatting>
  <conditionalFormatting sqref="A17:U17">
    <cfRule type="expression" dxfId="423" priority="15">
      <formula>$X$17=TRUE</formula>
    </cfRule>
  </conditionalFormatting>
  <conditionalFormatting sqref="A63:U63">
    <cfRule type="expression" dxfId="422" priority="16">
      <formula>$X$63=TRUE</formula>
    </cfRule>
  </conditionalFormatting>
  <conditionalFormatting sqref="A62:U62">
    <cfRule type="expression" dxfId="421" priority="20">
      <formula>$X$62=TRUE</formula>
    </cfRule>
  </conditionalFormatting>
  <conditionalFormatting sqref="A61:U61">
    <cfRule type="expression" dxfId="420" priority="22">
      <formula>$X$61=TRUE</formula>
    </cfRule>
  </conditionalFormatting>
  <conditionalFormatting sqref="A60:U60">
    <cfRule type="expression" dxfId="419" priority="23">
      <formula>$X$60=TRUE</formula>
    </cfRule>
  </conditionalFormatting>
  <conditionalFormatting sqref="A59:U59">
    <cfRule type="expression" dxfId="418" priority="24">
      <formula>$X$59=TRUE</formula>
    </cfRule>
  </conditionalFormatting>
  <conditionalFormatting sqref="A58:U58">
    <cfRule type="expression" dxfId="417" priority="26">
      <formula>$X$58=TRUE</formula>
    </cfRule>
  </conditionalFormatting>
  <conditionalFormatting sqref="A57:U57">
    <cfRule type="expression" dxfId="416" priority="27">
      <formula>$X$57=TRUE</formula>
    </cfRule>
  </conditionalFormatting>
  <conditionalFormatting sqref="A56:U56">
    <cfRule type="expression" dxfId="415" priority="28">
      <formula>$X$56=TRUE</formula>
    </cfRule>
  </conditionalFormatting>
  <conditionalFormatting sqref="A55:U55">
    <cfRule type="expression" dxfId="414" priority="29">
      <formula>$X$55=TRUE</formula>
    </cfRule>
  </conditionalFormatting>
  <conditionalFormatting sqref="A54:U54">
    <cfRule type="expression" dxfId="413" priority="30">
      <formula>$X$54=TRUE</formula>
    </cfRule>
  </conditionalFormatting>
  <conditionalFormatting sqref="A53:U53">
    <cfRule type="expression" dxfId="412" priority="31">
      <formula>$X$53=TRUE</formula>
    </cfRule>
  </conditionalFormatting>
  <conditionalFormatting sqref="A52:U52">
    <cfRule type="expression" dxfId="411" priority="32">
      <formula>$X$52=TRUE</formula>
    </cfRule>
  </conditionalFormatting>
  <conditionalFormatting sqref="A51:U51">
    <cfRule type="expression" dxfId="410" priority="33">
      <formula>$X$51=TRUE</formula>
    </cfRule>
  </conditionalFormatting>
  <conditionalFormatting sqref="A50:U50">
    <cfRule type="expression" dxfId="409" priority="34">
      <formula>$X$50=TRUE</formula>
    </cfRule>
  </conditionalFormatting>
  <conditionalFormatting sqref="A49:U49">
    <cfRule type="expression" dxfId="408" priority="35">
      <formula>$X$49=TRUE</formula>
    </cfRule>
  </conditionalFormatting>
  <conditionalFormatting sqref="A48:U48">
    <cfRule type="expression" dxfId="407" priority="36">
      <formula>$X$48=TRUE</formula>
    </cfRule>
  </conditionalFormatting>
  <conditionalFormatting sqref="A47:U47">
    <cfRule type="expression" dxfId="406" priority="37">
      <formula>$X$47=TRUE</formula>
    </cfRule>
  </conditionalFormatting>
  <conditionalFormatting sqref="A46:U46">
    <cfRule type="expression" dxfId="405" priority="38">
      <formula>$X$46=TRUE</formula>
    </cfRule>
  </conditionalFormatting>
  <conditionalFormatting sqref="A45:U45">
    <cfRule type="expression" dxfId="404" priority="39">
      <formula>$X$45=TRUE</formula>
    </cfRule>
  </conditionalFormatting>
  <conditionalFormatting sqref="A44:U44">
    <cfRule type="expression" dxfId="403" priority="40">
      <formula>$X$44=TRUE</formula>
    </cfRule>
  </conditionalFormatting>
  <conditionalFormatting sqref="A43:U43">
    <cfRule type="expression" dxfId="402" priority="41">
      <formula>$X$43=TRUE</formula>
    </cfRule>
  </conditionalFormatting>
  <conditionalFormatting sqref="A42:U42">
    <cfRule type="expression" dxfId="401" priority="42">
      <formula>$X$42=TRUE</formula>
    </cfRule>
  </conditionalFormatting>
  <conditionalFormatting sqref="A41:U41">
    <cfRule type="expression" dxfId="400" priority="43">
      <formula>$X$41=TRUE</formula>
    </cfRule>
  </conditionalFormatting>
  <conditionalFormatting sqref="A40:U40">
    <cfRule type="expression" dxfId="399" priority="44">
      <formula>$X$40=TRUE</formula>
    </cfRule>
  </conditionalFormatting>
  <conditionalFormatting sqref="A39:U39">
    <cfRule type="expression" dxfId="398" priority="45">
      <formula>$X$39=TRUE</formula>
    </cfRule>
  </conditionalFormatting>
  <conditionalFormatting sqref="A18:U18">
    <cfRule type="expression" dxfId="397" priority="46">
      <formula>$X$18=TRUE</formula>
    </cfRule>
  </conditionalFormatting>
  <conditionalFormatting sqref="A19:U19">
    <cfRule type="expression" dxfId="396" priority="47">
      <formula>$X$19=TRUE</formula>
    </cfRule>
  </conditionalFormatting>
  <conditionalFormatting sqref="A20:U20">
    <cfRule type="expression" dxfId="395" priority="48">
      <formula>$X$20=TRUE</formula>
    </cfRule>
  </conditionalFormatting>
  <conditionalFormatting sqref="A21:U21">
    <cfRule type="expression" dxfId="394" priority="49">
      <formula>$X$21=TRUE</formula>
    </cfRule>
  </conditionalFormatting>
  <conditionalFormatting sqref="A22:U22">
    <cfRule type="expression" dxfId="393" priority="50">
      <formula>$X$22=TRUE</formula>
    </cfRule>
  </conditionalFormatting>
  <conditionalFormatting sqref="A23:U23">
    <cfRule type="expression" dxfId="392" priority="51">
      <formula>$X$23=TRUE</formula>
    </cfRule>
  </conditionalFormatting>
  <conditionalFormatting sqref="A24:U24">
    <cfRule type="expression" dxfId="391" priority="52">
      <formula>$X$24=TRUE</formula>
    </cfRule>
  </conditionalFormatting>
  <conditionalFormatting sqref="A27:U27">
    <cfRule type="expression" dxfId="390" priority="55">
      <formula>$X$27=TRUE</formula>
    </cfRule>
  </conditionalFormatting>
  <conditionalFormatting sqref="A28:U28">
    <cfRule type="expression" dxfId="389" priority="56">
      <formula>$X$28=TRUE</formula>
    </cfRule>
  </conditionalFormatting>
  <conditionalFormatting sqref="A32:U32">
    <cfRule type="expression" dxfId="388" priority="57">
      <formula>$X$32=TRUE</formula>
    </cfRule>
  </conditionalFormatting>
  <conditionalFormatting sqref="A33:U33">
    <cfRule type="expression" dxfId="387" priority="58">
      <formula>$X$33=TRUE</formula>
    </cfRule>
  </conditionalFormatting>
  <conditionalFormatting sqref="A34:U34">
    <cfRule type="expression" dxfId="386" priority="59">
      <formula>$X$34=TRUE</formula>
    </cfRule>
  </conditionalFormatting>
  <conditionalFormatting sqref="A36:U36">
    <cfRule type="expression" dxfId="385" priority="60">
      <formula>$X$36=TRUE</formula>
    </cfRule>
  </conditionalFormatting>
  <conditionalFormatting sqref="A37:U37">
    <cfRule type="expression" dxfId="384" priority="61">
      <formula>$X$37=TRUE</formula>
    </cfRule>
  </conditionalFormatting>
  <conditionalFormatting sqref="A38:U38">
    <cfRule type="expression" dxfId="383" priority="62">
      <formula>$X$38=TRUE</formula>
    </cfRule>
  </conditionalFormatting>
  <conditionalFormatting sqref="A16:U16">
    <cfRule type="expression" dxfId="382" priority="18">
      <formula>$X$16=TRUE</formula>
    </cfRule>
  </conditionalFormatting>
  <conditionalFormatting sqref="A35:U35">
    <cfRule type="expression" dxfId="381" priority="17">
      <formula>$X$35=TRUE</formula>
    </cfRule>
  </conditionalFormatting>
  <conditionalFormatting sqref="A30:U30">
    <cfRule type="expression" dxfId="380" priority="25">
      <formula>$X$30=TRUE</formula>
    </cfRule>
  </conditionalFormatting>
  <conditionalFormatting sqref="I15:I63 R27:R31 R15:R25 R33:R63">
    <cfRule type="expression" dxfId="379" priority="12">
      <formula>$AA15="TRUE"</formula>
    </cfRule>
  </conditionalFormatting>
  <conditionalFormatting sqref="K7:O7">
    <cfRule type="expression" dxfId="378" priority="9">
      <formula>OR($K$6="",$K$6=0,$K$6="FLF",$K$6="Attorney",$K$6="Paralegal",$K$6="Legal Assistant",$K$6="Clerk", $K$6="Self-Help Assistant")</formula>
    </cfRule>
    <cfRule type="expression" dxfId="377" priority="11">
      <formula>$K$6="Other (please specify below)"</formula>
    </cfRule>
  </conditionalFormatting>
  <conditionalFormatting sqref="R26">
    <cfRule type="expression" dxfId="376" priority="10">
      <formula>$AA26="TRUE"</formula>
    </cfRule>
  </conditionalFormatting>
  <conditionalFormatting sqref="A29:U29">
    <cfRule type="expression" dxfId="375" priority="64">
      <formula>$X$29=TRUE</formula>
    </cfRule>
  </conditionalFormatting>
  <conditionalFormatting sqref="U15">
    <cfRule type="expression" dxfId="374" priority="8">
      <formula>SUM($B$15:$P$15)&gt;15</formula>
    </cfRule>
  </conditionalFormatting>
  <conditionalFormatting sqref="U16:U63">
    <cfRule type="expression" dxfId="373" priority="7">
      <formula>SUM(B16:P16)&gt;15</formula>
    </cfRule>
  </conditionalFormatting>
  <conditionalFormatting sqref="R32">
    <cfRule type="expression" dxfId="372" priority="6">
      <formula>$AA32="TRUE"</formula>
    </cfRule>
  </conditionalFormatting>
  <conditionalFormatting sqref="A31:U31">
    <cfRule type="expression" dxfId="371" priority="21">
      <formula>$X$31=TRUE</formula>
    </cfRule>
    <cfRule type="expression" dxfId="370" priority="63">
      <formula>$X$31=TRUE</formula>
    </cfRule>
  </conditionalFormatting>
  <conditionalFormatting sqref="A25:U25">
    <cfRule type="expression" dxfId="369" priority="53">
      <formula>$X$25=TRUE</formula>
    </cfRule>
  </conditionalFormatting>
  <conditionalFormatting sqref="A26:U26">
    <cfRule type="expression" dxfId="368" priority="54">
      <formula>$X$26=TRUE</formula>
    </cfRule>
  </conditionalFormatting>
  <conditionalFormatting sqref="A15:U63">
    <cfRule type="expression" dxfId="367" priority="65">
      <formula>$R15="LUNCH"</formula>
    </cfRule>
  </conditionalFormatting>
  <conditionalFormatting sqref="J15:J64">
    <cfRule type="expression" dxfId="366" priority="5">
      <formula>AND($Y$16=TRUE,$I$11="All-Day Non IV-D Services")</formula>
    </cfRule>
  </conditionalFormatting>
  <conditionalFormatting sqref="L15:L64">
    <cfRule type="expression" dxfId="365" priority="4">
      <formula>AND($Y$16=TRUE,$I$11="All-Day PTO")</formula>
    </cfRule>
  </conditionalFormatting>
  <conditionalFormatting sqref="N15:N64">
    <cfRule type="expression" dxfId="364" priority="3">
      <formula>AND($Y$16=TRUE,$I$11="All-Day Sick")</formula>
    </cfRule>
  </conditionalFormatting>
  <conditionalFormatting sqref="O15:O64">
    <cfRule type="expression" dxfId="363" priority="2">
      <formula>AND($Y$16=TRUE,$I$11="All-Day VTO")</formula>
    </cfRule>
  </conditionalFormatting>
  <conditionalFormatting sqref="M15:M64">
    <cfRule type="expression" dxfId="362" priority="1">
      <formula>AND($Y$16=TRUE,$I$11="All-Day ATO")</formula>
    </cfRule>
  </conditionalFormatting>
  <dataValidations count="32">
    <dataValidation allowBlank="1" showInputMessage="1" showErrorMessage="1" prompt="Schedule start time determined by the time entered in cell G2" sqref="A15" xr:uid="{E7F73832-15C0-42F1-81D8-408A344ECBD2}"/>
    <dataValidation allowBlank="1" showInputMessage="1" showErrorMessage="1" prompt="Navigation link to Class List worksheet" sqref="T12:U12" xr:uid="{4218A0F0-E603-4F6D-B473-28AD152F0318}"/>
    <dataValidation allowBlank="1" showInputMessage="1" showErrorMessage="1" prompt="ENTER time used whether Paid Time Off or Voluntary Time Off.  " sqref="L13:M13" xr:uid="{5BA8D314-935D-4447-B5B7-F3F0B2B1EFA0}"/>
    <dataValidation allowBlank="1" showInputMessage="1" showErrorMessage="1" prompt="ENTER additional info, as needed. " sqref="R13" xr:uid="{137FD574-9097-4ABD-B9EC-FE80248AD03B}"/>
    <dataValidation allowBlank="1" showInputMessage="1" showErrorMessage="1" prompt="15 mins MAX." sqref="U13" xr:uid="{71EFABCC-7DB3-47F3-9398-F29301723ABB}"/>
    <dataValidation allowBlank="1" showInputMessage="1" showErrorMessage="1" prompt="ENTER time spent on IV-D service(s). See TYPE KEY above for reference. " sqref="B13:G13" xr:uid="{20F14B4D-3F75-4FC5-B80E-EFC5F5D55A34}"/>
    <dataValidation allowBlank="1" showInputMessage="1" showErrorMessage="1" prompt="ERROR message if less/more than 15 mins. " sqref="V13" xr:uid="{D224EA3E-F028-4526-91A5-97EDBAE079F5}"/>
    <dataValidation allowBlank="1" showInputMessage="1" showErrorMessage="1" prompt="ENTER end time. " sqref="P12 S12" xr:uid="{BCD84333-109E-4EC8-BFAF-74A0B900D71D}"/>
    <dataValidation allowBlank="1" showErrorMessage="1" prompt="ENTER time spent on overtime. Overtime needs prior approval from AB 1058 program manager.  " sqref="Q13" xr:uid="{2E1BFD86-FBD4-4935-AFAA-D91C5886C9D8}"/>
    <dataValidation allowBlank="1" showErrorMessage="1" prompt="Select your COUNTY from the drop-down list." sqref="H6:J6" xr:uid="{3F8D0686-EC98-467C-A0CF-D68300BAA994}"/>
    <dataValidation allowBlank="1" showInputMessage="1" showErrorMessage="1" prompt="One-on-one assistance with completing pleadings in a case that the LCSA is providing services, related to: child support, spousal support, parentage, health insurance or license release. Calculating guideline child support, etc." sqref="B14" xr:uid="{4F435BC5-BCDD-4818-A4C3-2F25DA97895B}"/>
    <dataValidation allowBlank="1" showInputMessage="1" showErrorMessage="1" prompt="Time spent in group or workshop setting relating to the issues above and providing information about the availability of LCSA services." sqref="C14" xr:uid="{8CFACFB6-641C-48A2-81D6-8CADD5E0CC89}"/>
    <dataValidation allowBlank="1" showInputMessage="1" showErrorMessage="1" prompt="Distributing and assisting a customer with completing a Child Support Case Registry Form (form FL-191)." sqref="D14" xr:uid="{6A863C76-28DD-4239-BB53-D484588FC3CF}"/>
    <dataValidation allowBlank="1" showInputMessage="1" showErrorMessage="1" prompt="Assisting a customer with completing an application for LCSA services in a new or open case." sqref="E14" xr:uid="{2363F92D-960F-4135-BDF5-0B8D8876F921}"/>
    <dataValidation allowBlank="1" showInputMessage="1" showErrorMessage="1" prompt="Very brief (less than 5 minutes per customer) FLF services such as providing basic information on court processes, distribution of court forms, making a referral to different agency, etc." sqref="F14:G14" xr:uid="{6459BECA-36C6-44D5-B5FC-8B6C9A0428CD}"/>
    <dataValidation allowBlank="1" showInputMessage="1" showErrorMessage="1" prompt="Administrative work related to the program, such as inputting data into STARS." sqref="G14" xr:uid="{5246EBD3-4327-4055-9A1E-342B66380A1C}"/>
    <dataValidation allowBlank="1" showInputMessage="1" showErrorMessage="1" prompt="Training related to the issues listed above, such as the annual AB 1058 Conference." sqref="H14:I14" xr:uid="{9C5502C0-E42C-44EA-A70E-3CF20A43ADC9}"/>
    <dataValidation allowBlank="1" showInputMessage="1" showErrorMessage="1" prompt="All other self-help assistance with non-IV-D issues, such as: Family Law (custody, visitation, divorce, etc.); Restraining Orders; Small Claims info; Civil name-change; Landlord-Tenant, etc." sqref="J13:J14" xr:uid="{08AC8AFE-7651-4C6F-A799-F1985A29416A}"/>
    <dataValidation allowBlank="1" showInputMessage="1" showErrorMessage="1" prompt="Time off paid by the court, such as vacation, personal or floating holiday, jury duty, military leave, etc." sqref="L14" xr:uid="{B088EF6E-36E9-40E3-BC12-002D99287333}"/>
    <dataValidation allowBlank="1" showInputMessage="1" showErrorMessage="1" prompt="Personal or family sick leave." sqref="N14" xr:uid="{0C4716E2-8890-4DC9-AED3-C00202D9EA37}"/>
    <dataValidation allowBlank="1" showInputMessage="1" showErrorMessage="1" prompt="Unpaid time off, such as work furlough." sqref="O14" xr:uid="{A4CF6603-EC77-425C-AB5D-BC959F22EB2D}"/>
    <dataValidation allowBlank="1" showInputMessage="1" showErrorMessage="1" prompt="Only include paid break time (i.e. 15-minute breaks); do not include your lunch break if you are not paid for this time." sqref="P13:P14" xr:uid="{0D16DCD1-B481-45C4-90B8-05F9A8C7DF90}"/>
    <dataValidation allowBlank="1" showErrorMessage="1" prompt="Select your JOB CLASSIFCATION from the drop-down list." sqref="K6:O6" xr:uid="{7D8ED035-92AE-4EF0-9404-918C742F62F3}"/>
    <dataValidation allowBlank="1" showInputMessage="1" showErrorMessage="1" prompt="ENTER start time." sqref="P11" xr:uid="{DB68FC26-373B-4747-9BC9-9734D10112D3}"/>
    <dataValidation type="date" allowBlank="1" showErrorMessage="1" errorTitle="Error" error="Please Enter a Date Between July 2019 - June 2020" prompt="ENTER first date of reporting period." sqref="A6:B6" xr:uid="{B5F36F53-AA0D-4D44-AD18-74C24820CD46}">
      <formula1>43647</formula1>
      <formula2>44012</formula2>
    </dataValidation>
    <dataValidation type="whole" allowBlank="1" showInputMessage="1" showErrorMessage="1" errorTitle="Error" error="Please enter a number between 1-15." sqref="B15:P63" xr:uid="{BABC9BB9-CF71-4E42-9539-B8C6519C5632}">
      <formula1>1</formula1>
      <formula2>15</formula2>
    </dataValidation>
    <dataValidation allowBlank="1" showInputMessage="1" showErrorMessage="1" prompt="General court administrative duties that cannot be directly attributed to any one program, such as attending a meeting regarding courthouse security." sqref="K13:K14" xr:uid="{9573E5D4-272F-4628-B0DD-428F15D9546E}"/>
    <dataValidation allowBlank="1" showErrorMessage="1" prompt="Select your work type from the drop-down list." sqref="P6:Q6" xr:uid="{17D0872E-4057-40B2-BACA-52876C4755EC}"/>
    <dataValidation allowBlank="1" showErrorMessage="1" sqref="C6:G6" xr:uid="{EFA7E80C-9269-4E1A-B8A6-B3F9F0F0164C}"/>
    <dataValidation allowBlank="1" sqref="C7:G7" xr:uid="{328D109D-CF2C-443A-8197-A890BA166C1B}"/>
    <dataValidation type="list" allowBlank="1" showInputMessage="1" showErrorMessage="1" sqref="I11:K12" xr:uid="{98A49D05-7962-4451-AFB9-3FC5D43BBBBE}">
      <formula1>$S$122:$S$128</formula1>
    </dataValidation>
    <dataValidation allowBlank="1" showInputMessage="1" showErrorMessage="1" prompt="Administrative time off paid by the court, such as for judicial holidays._x000a_" sqref="M14" xr:uid="{42149E10-A0C7-4D08-84DC-0290EC9F67F7}"/>
  </dataValidations>
  <printOptions horizontalCentered="1"/>
  <pageMargins left="0.25" right="0.25" top="0.15" bottom="0.1" header="0.05" footer="0.3"/>
  <pageSetup scale="68" fitToHeight="0" orientation="portrait" r:id="rId1"/>
  <headerFooter differentFirst="1">
    <oddFooter>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9937" r:id="rId4" name="Check Box 1">
              <controlPr defaultSize="0" autoFill="0" autoLine="0" autoPict="0">
                <anchor moveWithCells="1">
                  <from>
                    <xdr:col>16</xdr:col>
                    <xdr:colOff>146050</xdr:colOff>
                    <xdr:row>13</xdr:row>
                    <xdr:rowOff>114300</xdr:rowOff>
                  </from>
                  <to>
                    <xdr:col>17</xdr:col>
                    <xdr:colOff>127000</xdr:colOff>
                    <xdr:row>15</xdr:row>
                    <xdr:rowOff>0</xdr:rowOff>
                  </to>
                </anchor>
              </controlPr>
            </control>
          </mc:Choice>
        </mc:AlternateContent>
        <mc:AlternateContent xmlns:mc="http://schemas.openxmlformats.org/markup-compatibility/2006">
          <mc:Choice Requires="x14">
            <control shapeId="39938" r:id="rId5" name="Check Box 2">
              <controlPr defaultSize="0" autoFill="0" autoLine="0" autoPict="0">
                <anchor moveWithCells="1">
                  <from>
                    <xdr:col>16</xdr:col>
                    <xdr:colOff>146050</xdr:colOff>
                    <xdr:row>14</xdr:row>
                    <xdr:rowOff>184150</xdr:rowOff>
                  </from>
                  <to>
                    <xdr:col>17</xdr:col>
                    <xdr:colOff>127000</xdr:colOff>
                    <xdr:row>16</xdr:row>
                    <xdr:rowOff>38100</xdr:rowOff>
                  </to>
                </anchor>
              </controlPr>
            </control>
          </mc:Choice>
        </mc:AlternateContent>
        <mc:AlternateContent xmlns:mc="http://schemas.openxmlformats.org/markup-compatibility/2006">
          <mc:Choice Requires="x14">
            <control shapeId="39939" r:id="rId6" name="Check Box 3">
              <controlPr defaultSize="0" autoFill="0" autoLine="0" autoPict="0">
                <anchor moveWithCells="1">
                  <from>
                    <xdr:col>16</xdr:col>
                    <xdr:colOff>146050</xdr:colOff>
                    <xdr:row>26</xdr:row>
                    <xdr:rowOff>184150</xdr:rowOff>
                  </from>
                  <to>
                    <xdr:col>17</xdr:col>
                    <xdr:colOff>127000</xdr:colOff>
                    <xdr:row>28</xdr:row>
                    <xdr:rowOff>12700</xdr:rowOff>
                  </to>
                </anchor>
              </controlPr>
            </control>
          </mc:Choice>
        </mc:AlternateContent>
        <mc:AlternateContent xmlns:mc="http://schemas.openxmlformats.org/markup-compatibility/2006">
          <mc:Choice Requires="x14">
            <control shapeId="39940" r:id="rId7" name="Check Box 4">
              <controlPr defaultSize="0" autoFill="0" autoLine="0" autoPict="0">
                <anchor moveWithCells="1">
                  <from>
                    <xdr:col>16</xdr:col>
                    <xdr:colOff>146050</xdr:colOff>
                    <xdr:row>27</xdr:row>
                    <xdr:rowOff>184150</xdr:rowOff>
                  </from>
                  <to>
                    <xdr:col>17</xdr:col>
                    <xdr:colOff>127000</xdr:colOff>
                    <xdr:row>29</xdr:row>
                    <xdr:rowOff>38100</xdr:rowOff>
                  </to>
                </anchor>
              </controlPr>
            </control>
          </mc:Choice>
        </mc:AlternateContent>
        <mc:AlternateContent xmlns:mc="http://schemas.openxmlformats.org/markup-compatibility/2006">
          <mc:Choice Requires="x14">
            <control shapeId="39941" r:id="rId8" name="Check Box 5">
              <controlPr defaultSize="0" autoFill="0" autoLine="0" autoPict="0">
                <anchor moveWithCells="1">
                  <from>
                    <xdr:col>16</xdr:col>
                    <xdr:colOff>146050</xdr:colOff>
                    <xdr:row>28</xdr:row>
                    <xdr:rowOff>184150</xdr:rowOff>
                  </from>
                  <to>
                    <xdr:col>17</xdr:col>
                    <xdr:colOff>127000</xdr:colOff>
                    <xdr:row>30</xdr:row>
                    <xdr:rowOff>38100</xdr:rowOff>
                  </to>
                </anchor>
              </controlPr>
            </control>
          </mc:Choice>
        </mc:AlternateContent>
        <mc:AlternateContent xmlns:mc="http://schemas.openxmlformats.org/markup-compatibility/2006">
          <mc:Choice Requires="x14">
            <control shapeId="39942" r:id="rId9" name="Check Box 6">
              <controlPr defaultSize="0" autoFill="0" autoLine="0" autoPict="0">
                <anchor moveWithCells="1">
                  <from>
                    <xdr:col>16</xdr:col>
                    <xdr:colOff>146050</xdr:colOff>
                    <xdr:row>29</xdr:row>
                    <xdr:rowOff>184150</xdr:rowOff>
                  </from>
                  <to>
                    <xdr:col>17</xdr:col>
                    <xdr:colOff>127000</xdr:colOff>
                    <xdr:row>31</xdr:row>
                    <xdr:rowOff>0</xdr:rowOff>
                  </to>
                </anchor>
              </controlPr>
            </control>
          </mc:Choice>
        </mc:AlternateContent>
        <mc:AlternateContent xmlns:mc="http://schemas.openxmlformats.org/markup-compatibility/2006">
          <mc:Choice Requires="x14">
            <control shapeId="39943" r:id="rId10" name="Check Box 7">
              <controlPr defaultSize="0" autoFill="0" autoLine="0" autoPict="0">
                <anchor moveWithCells="1">
                  <from>
                    <xdr:col>16</xdr:col>
                    <xdr:colOff>146050</xdr:colOff>
                    <xdr:row>30</xdr:row>
                    <xdr:rowOff>184150</xdr:rowOff>
                  </from>
                  <to>
                    <xdr:col>17</xdr:col>
                    <xdr:colOff>127000</xdr:colOff>
                    <xdr:row>32</xdr:row>
                    <xdr:rowOff>12700</xdr:rowOff>
                  </to>
                </anchor>
              </controlPr>
            </control>
          </mc:Choice>
        </mc:AlternateContent>
        <mc:AlternateContent xmlns:mc="http://schemas.openxmlformats.org/markup-compatibility/2006">
          <mc:Choice Requires="x14">
            <control shapeId="39944" r:id="rId11" name="Check Box 8">
              <controlPr defaultSize="0" autoFill="0" autoLine="0" autoPict="0">
                <anchor moveWithCells="1">
                  <from>
                    <xdr:col>16</xdr:col>
                    <xdr:colOff>146050</xdr:colOff>
                    <xdr:row>31</xdr:row>
                    <xdr:rowOff>184150</xdr:rowOff>
                  </from>
                  <to>
                    <xdr:col>17</xdr:col>
                    <xdr:colOff>127000</xdr:colOff>
                    <xdr:row>33</xdr:row>
                    <xdr:rowOff>38100</xdr:rowOff>
                  </to>
                </anchor>
              </controlPr>
            </control>
          </mc:Choice>
        </mc:AlternateContent>
        <mc:AlternateContent xmlns:mc="http://schemas.openxmlformats.org/markup-compatibility/2006">
          <mc:Choice Requires="x14">
            <control shapeId="39945" r:id="rId12" name="Check Box 9">
              <controlPr defaultSize="0" autoFill="0" autoLine="0" autoPict="0">
                <anchor moveWithCells="1">
                  <from>
                    <xdr:col>16</xdr:col>
                    <xdr:colOff>146050</xdr:colOff>
                    <xdr:row>32</xdr:row>
                    <xdr:rowOff>184150</xdr:rowOff>
                  </from>
                  <to>
                    <xdr:col>17</xdr:col>
                    <xdr:colOff>127000</xdr:colOff>
                    <xdr:row>34</xdr:row>
                    <xdr:rowOff>38100</xdr:rowOff>
                  </to>
                </anchor>
              </controlPr>
            </control>
          </mc:Choice>
        </mc:AlternateContent>
        <mc:AlternateContent xmlns:mc="http://schemas.openxmlformats.org/markup-compatibility/2006">
          <mc:Choice Requires="x14">
            <control shapeId="39946" r:id="rId13" name="Check Box 10">
              <controlPr defaultSize="0" autoFill="0" autoLine="0" autoPict="0">
                <anchor moveWithCells="1">
                  <from>
                    <xdr:col>16</xdr:col>
                    <xdr:colOff>146050</xdr:colOff>
                    <xdr:row>33</xdr:row>
                    <xdr:rowOff>184150</xdr:rowOff>
                  </from>
                  <to>
                    <xdr:col>17</xdr:col>
                    <xdr:colOff>127000</xdr:colOff>
                    <xdr:row>35</xdr:row>
                    <xdr:rowOff>38100</xdr:rowOff>
                  </to>
                </anchor>
              </controlPr>
            </control>
          </mc:Choice>
        </mc:AlternateContent>
        <mc:AlternateContent xmlns:mc="http://schemas.openxmlformats.org/markup-compatibility/2006">
          <mc:Choice Requires="x14">
            <control shapeId="39947" r:id="rId14" name="Check Box 11">
              <controlPr defaultSize="0" autoFill="0" autoLine="0" autoPict="0">
                <anchor moveWithCells="1">
                  <from>
                    <xdr:col>16</xdr:col>
                    <xdr:colOff>146050</xdr:colOff>
                    <xdr:row>34</xdr:row>
                    <xdr:rowOff>184150</xdr:rowOff>
                  </from>
                  <to>
                    <xdr:col>17</xdr:col>
                    <xdr:colOff>127000</xdr:colOff>
                    <xdr:row>36</xdr:row>
                    <xdr:rowOff>38100</xdr:rowOff>
                  </to>
                </anchor>
              </controlPr>
            </control>
          </mc:Choice>
        </mc:AlternateContent>
        <mc:AlternateContent xmlns:mc="http://schemas.openxmlformats.org/markup-compatibility/2006">
          <mc:Choice Requires="x14">
            <control shapeId="39948" r:id="rId15" name="Check Box 12">
              <controlPr defaultSize="0" autoFill="0" autoLine="0" autoPict="0">
                <anchor moveWithCells="1">
                  <from>
                    <xdr:col>16</xdr:col>
                    <xdr:colOff>146050</xdr:colOff>
                    <xdr:row>35</xdr:row>
                    <xdr:rowOff>184150</xdr:rowOff>
                  </from>
                  <to>
                    <xdr:col>17</xdr:col>
                    <xdr:colOff>127000</xdr:colOff>
                    <xdr:row>37</xdr:row>
                    <xdr:rowOff>38100</xdr:rowOff>
                  </to>
                </anchor>
              </controlPr>
            </control>
          </mc:Choice>
        </mc:AlternateContent>
        <mc:AlternateContent xmlns:mc="http://schemas.openxmlformats.org/markup-compatibility/2006">
          <mc:Choice Requires="x14">
            <control shapeId="39949" r:id="rId16" name="Check Box 13">
              <controlPr defaultSize="0" autoFill="0" autoLine="0" autoPict="0">
                <anchor moveWithCells="1">
                  <from>
                    <xdr:col>16</xdr:col>
                    <xdr:colOff>146050</xdr:colOff>
                    <xdr:row>36</xdr:row>
                    <xdr:rowOff>184150</xdr:rowOff>
                  </from>
                  <to>
                    <xdr:col>17</xdr:col>
                    <xdr:colOff>127000</xdr:colOff>
                    <xdr:row>38</xdr:row>
                    <xdr:rowOff>38100</xdr:rowOff>
                  </to>
                </anchor>
              </controlPr>
            </control>
          </mc:Choice>
        </mc:AlternateContent>
        <mc:AlternateContent xmlns:mc="http://schemas.openxmlformats.org/markup-compatibility/2006">
          <mc:Choice Requires="x14">
            <control shapeId="39950" r:id="rId17" name="Check Box 14">
              <controlPr defaultSize="0" autoFill="0" autoLine="0" autoPict="0">
                <anchor moveWithCells="1">
                  <from>
                    <xdr:col>16</xdr:col>
                    <xdr:colOff>146050</xdr:colOff>
                    <xdr:row>37</xdr:row>
                    <xdr:rowOff>184150</xdr:rowOff>
                  </from>
                  <to>
                    <xdr:col>17</xdr:col>
                    <xdr:colOff>127000</xdr:colOff>
                    <xdr:row>39</xdr:row>
                    <xdr:rowOff>38100</xdr:rowOff>
                  </to>
                </anchor>
              </controlPr>
            </control>
          </mc:Choice>
        </mc:AlternateContent>
        <mc:AlternateContent xmlns:mc="http://schemas.openxmlformats.org/markup-compatibility/2006">
          <mc:Choice Requires="x14">
            <control shapeId="39951" r:id="rId18" name="Check Box 15">
              <controlPr defaultSize="0" autoFill="0" autoLine="0" autoPict="0">
                <anchor moveWithCells="1">
                  <from>
                    <xdr:col>16</xdr:col>
                    <xdr:colOff>146050</xdr:colOff>
                    <xdr:row>38</xdr:row>
                    <xdr:rowOff>184150</xdr:rowOff>
                  </from>
                  <to>
                    <xdr:col>17</xdr:col>
                    <xdr:colOff>127000</xdr:colOff>
                    <xdr:row>40</xdr:row>
                    <xdr:rowOff>38100</xdr:rowOff>
                  </to>
                </anchor>
              </controlPr>
            </control>
          </mc:Choice>
        </mc:AlternateContent>
        <mc:AlternateContent xmlns:mc="http://schemas.openxmlformats.org/markup-compatibility/2006">
          <mc:Choice Requires="x14">
            <control shapeId="39952" r:id="rId19" name="Check Box 16">
              <controlPr defaultSize="0" autoFill="0" autoLine="0" autoPict="0">
                <anchor moveWithCells="1">
                  <from>
                    <xdr:col>16</xdr:col>
                    <xdr:colOff>146050</xdr:colOff>
                    <xdr:row>39</xdr:row>
                    <xdr:rowOff>184150</xdr:rowOff>
                  </from>
                  <to>
                    <xdr:col>17</xdr:col>
                    <xdr:colOff>127000</xdr:colOff>
                    <xdr:row>41</xdr:row>
                    <xdr:rowOff>38100</xdr:rowOff>
                  </to>
                </anchor>
              </controlPr>
            </control>
          </mc:Choice>
        </mc:AlternateContent>
        <mc:AlternateContent xmlns:mc="http://schemas.openxmlformats.org/markup-compatibility/2006">
          <mc:Choice Requires="x14">
            <control shapeId="39953" r:id="rId20" name="Check Box 17">
              <controlPr defaultSize="0" autoFill="0" autoLine="0" autoPict="0">
                <anchor moveWithCells="1">
                  <from>
                    <xdr:col>16</xdr:col>
                    <xdr:colOff>146050</xdr:colOff>
                    <xdr:row>40</xdr:row>
                    <xdr:rowOff>184150</xdr:rowOff>
                  </from>
                  <to>
                    <xdr:col>17</xdr:col>
                    <xdr:colOff>127000</xdr:colOff>
                    <xdr:row>42</xdr:row>
                    <xdr:rowOff>38100</xdr:rowOff>
                  </to>
                </anchor>
              </controlPr>
            </control>
          </mc:Choice>
        </mc:AlternateContent>
        <mc:AlternateContent xmlns:mc="http://schemas.openxmlformats.org/markup-compatibility/2006">
          <mc:Choice Requires="x14">
            <control shapeId="39954" r:id="rId21" name="Check Box 18">
              <controlPr defaultSize="0" autoFill="0" autoLine="0" autoPict="0">
                <anchor moveWithCells="1">
                  <from>
                    <xdr:col>16</xdr:col>
                    <xdr:colOff>146050</xdr:colOff>
                    <xdr:row>41</xdr:row>
                    <xdr:rowOff>184150</xdr:rowOff>
                  </from>
                  <to>
                    <xdr:col>17</xdr:col>
                    <xdr:colOff>127000</xdr:colOff>
                    <xdr:row>43</xdr:row>
                    <xdr:rowOff>38100</xdr:rowOff>
                  </to>
                </anchor>
              </controlPr>
            </control>
          </mc:Choice>
        </mc:AlternateContent>
        <mc:AlternateContent xmlns:mc="http://schemas.openxmlformats.org/markup-compatibility/2006">
          <mc:Choice Requires="x14">
            <control shapeId="39955" r:id="rId22" name="Check Box 19">
              <controlPr defaultSize="0" autoFill="0" autoLine="0" autoPict="0">
                <anchor moveWithCells="1">
                  <from>
                    <xdr:col>16</xdr:col>
                    <xdr:colOff>146050</xdr:colOff>
                    <xdr:row>42</xdr:row>
                    <xdr:rowOff>184150</xdr:rowOff>
                  </from>
                  <to>
                    <xdr:col>17</xdr:col>
                    <xdr:colOff>127000</xdr:colOff>
                    <xdr:row>44</xdr:row>
                    <xdr:rowOff>38100</xdr:rowOff>
                  </to>
                </anchor>
              </controlPr>
            </control>
          </mc:Choice>
        </mc:AlternateContent>
        <mc:AlternateContent xmlns:mc="http://schemas.openxmlformats.org/markup-compatibility/2006">
          <mc:Choice Requires="x14">
            <control shapeId="39956" r:id="rId23" name="Check Box 20">
              <controlPr defaultSize="0" autoFill="0" autoLine="0" autoPict="0">
                <anchor moveWithCells="1">
                  <from>
                    <xdr:col>16</xdr:col>
                    <xdr:colOff>146050</xdr:colOff>
                    <xdr:row>43</xdr:row>
                    <xdr:rowOff>184150</xdr:rowOff>
                  </from>
                  <to>
                    <xdr:col>17</xdr:col>
                    <xdr:colOff>127000</xdr:colOff>
                    <xdr:row>45</xdr:row>
                    <xdr:rowOff>38100</xdr:rowOff>
                  </to>
                </anchor>
              </controlPr>
            </control>
          </mc:Choice>
        </mc:AlternateContent>
        <mc:AlternateContent xmlns:mc="http://schemas.openxmlformats.org/markup-compatibility/2006">
          <mc:Choice Requires="x14">
            <control shapeId="39957" r:id="rId24" name="Check Box 21">
              <controlPr defaultSize="0" autoFill="0" autoLine="0" autoPict="0">
                <anchor moveWithCells="1">
                  <from>
                    <xdr:col>16</xdr:col>
                    <xdr:colOff>146050</xdr:colOff>
                    <xdr:row>44</xdr:row>
                    <xdr:rowOff>184150</xdr:rowOff>
                  </from>
                  <to>
                    <xdr:col>17</xdr:col>
                    <xdr:colOff>127000</xdr:colOff>
                    <xdr:row>46</xdr:row>
                    <xdr:rowOff>38100</xdr:rowOff>
                  </to>
                </anchor>
              </controlPr>
            </control>
          </mc:Choice>
        </mc:AlternateContent>
        <mc:AlternateContent xmlns:mc="http://schemas.openxmlformats.org/markup-compatibility/2006">
          <mc:Choice Requires="x14">
            <control shapeId="39958" r:id="rId25" name="Check Box 22">
              <controlPr defaultSize="0" autoFill="0" autoLine="0" autoPict="0">
                <anchor moveWithCells="1">
                  <from>
                    <xdr:col>16</xdr:col>
                    <xdr:colOff>146050</xdr:colOff>
                    <xdr:row>45</xdr:row>
                    <xdr:rowOff>184150</xdr:rowOff>
                  </from>
                  <to>
                    <xdr:col>17</xdr:col>
                    <xdr:colOff>127000</xdr:colOff>
                    <xdr:row>47</xdr:row>
                    <xdr:rowOff>38100</xdr:rowOff>
                  </to>
                </anchor>
              </controlPr>
            </control>
          </mc:Choice>
        </mc:AlternateContent>
        <mc:AlternateContent xmlns:mc="http://schemas.openxmlformats.org/markup-compatibility/2006">
          <mc:Choice Requires="x14">
            <control shapeId="39959" r:id="rId26" name="Check Box 23">
              <controlPr defaultSize="0" autoFill="0" autoLine="0" autoPict="0">
                <anchor moveWithCells="1">
                  <from>
                    <xdr:col>16</xdr:col>
                    <xdr:colOff>146050</xdr:colOff>
                    <xdr:row>46</xdr:row>
                    <xdr:rowOff>184150</xdr:rowOff>
                  </from>
                  <to>
                    <xdr:col>17</xdr:col>
                    <xdr:colOff>127000</xdr:colOff>
                    <xdr:row>48</xdr:row>
                    <xdr:rowOff>38100</xdr:rowOff>
                  </to>
                </anchor>
              </controlPr>
            </control>
          </mc:Choice>
        </mc:AlternateContent>
        <mc:AlternateContent xmlns:mc="http://schemas.openxmlformats.org/markup-compatibility/2006">
          <mc:Choice Requires="x14">
            <control shapeId="39960" r:id="rId27" name="Check Box 24">
              <controlPr defaultSize="0" autoFill="0" autoLine="0" autoPict="0">
                <anchor moveWithCells="1">
                  <from>
                    <xdr:col>16</xdr:col>
                    <xdr:colOff>146050</xdr:colOff>
                    <xdr:row>47</xdr:row>
                    <xdr:rowOff>184150</xdr:rowOff>
                  </from>
                  <to>
                    <xdr:col>17</xdr:col>
                    <xdr:colOff>127000</xdr:colOff>
                    <xdr:row>49</xdr:row>
                    <xdr:rowOff>38100</xdr:rowOff>
                  </to>
                </anchor>
              </controlPr>
            </control>
          </mc:Choice>
        </mc:AlternateContent>
        <mc:AlternateContent xmlns:mc="http://schemas.openxmlformats.org/markup-compatibility/2006">
          <mc:Choice Requires="x14">
            <control shapeId="39961" r:id="rId28" name="Check Box 25">
              <controlPr defaultSize="0" autoFill="0" autoLine="0" autoPict="0">
                <anchor moveWithCells="1">
                  <from>
                    <xdr:col>16</xdr:col>
                    <xdr:colOff>146050</xdr:colOff>
                    <xdr:row>48</xdr:row>
                    <xdr:rowOff>184150</xdr:rowOff>
                  </from>
                  <to>
                    <xdr:col>17</xdr:col>
                    <xdr:colOff>127000</xdr:colOff>
                    <xdr:row>50</xdr:row>
                    <xdr:rowOff>0</xdr:rowOff>
                  </to>
                </anchor>
              </controlPr>
            </control>
          </mc:Choice>
        </mc:AlternateContent>
        <mc:AlternateContent xmlns:mc="http://schemas.openxmlformats.org/markup-compatibility/2006">
          <mc:Choice Requires="x14">
            <control shapeId="39962" r:id="rId29" name="Check Box 26">
              <controlPr defaultSize="0" autoFill="0" autoLine="0" autoPict="0">
                <anchor moveWithCells="1">
                  <from>
                    <xdr:col>16</xdr:col>
                    <xdr:colOff>146050</xdr:colOff>
                    <xdr:row>49</xdr:row>
                    <xdr:rowOff>184150</xdr:rowOff>
                  </from>
                  <to>
                    <xdr:col>17</xdr:col>
                    <xdr:colOff>127000</xdr:colOff>
                    <xdr:row>51</xdr:row>
                    <xdr:rowOff>38100</xdr:rowOff>
                  </to>
                </anchor>
              </controlPr>
            </control>
          </mc:Choice>
        </mc:AlternateContent>
        <mc:AlternateContent xmlns:mc="http://schemas.openxmlformats.org/markup-compatibility/2006">
          <mc:Choice Requires="x14">
            <control shapeId="39963" r:id="rId30" name="Check Box 27">
              <controlPr defaultSize="0" autoFill="0" autoLine="0" autoPict="0">
                <anchor moveWithCells="1">
                  <from>
                    <xdr:col>16</xdr:col>
                    <xdr:colOff>146050</xdr:colOff>
                    <xdr:row>50</xdr:row>
                    <xdr:rowOff>184150</xdr:rowOff>
                  </from>
                  <to>
                    <xdr:col>17</xdr:col>
                    <xdr:colOff>127000</xdr:colOff>
                    <xdr:row>52</xdr:row>
                    <xdr:rowOff>38100</xdr:rowOff>
                  </to>
                </anchor>
              </controlPr>
            </control>
          </mc:Choice>
        </mc:AlternateContent>
        <mc:AlternateContent xmlns:mc="http://schemas.openxmlformats.org/markup-compatibility/2006">
          <mc:Choice Requires="x14">
            <control shapeId="39964" r:id="rId31" name="Check Box 28">
              <controlPr defaultSize="0" autoFill="0" autoLine="0" autoPict="0">
                <anchor moveWithCells="1">
                  <from>
                    <xdr:col>16</xdr:col>
                    <xdr:colOff>146050</xdr:colOff>
                    <xdr:row>51</xdr:row>
                    <xdr:rowOff>184150</xdr:rowOff>
                  </from>
                  <to>
                    <xdr:col>17</xdr:col>
                    <xdr:colOff>127000</xdr:colOff>
                    <xdr:row>53</xdr:row>
                    <xdr:rowOff>38100</xdr:rowOff>
                  </to>
                </anchor>
              </controlPr>
            </control>
          </mc:Choice>
        </mc:AlternateContent>
        <mc:AlternateContent xmlns:mc="http://schemas.openxmlformats.org/markup-compatibility/2006">
          <mc:Choice Requires="x14">
            <control shapeId="39965" r:id="rId32" name="Check Box 29">
              <controlPr defaultSize="0" autoFill="0" autoLine="0" autoPict="0">
                <anchor moveWithCells="1">
                  <from>
                    <xdr:col>16</xdr:col>
                    <xdr:colOff>146050</xdr:colOff>
                    <xdr:row>52</xdr:row>
                    <xdr:rowOff>184150</xdr:rowOff>
                  </from>
                  <to>
                    <xdr:col>17</xdr:col>
                    <xdr:colOff>127000</xdr:colOff>
                    <xdr:row>54</xdr:row>
                    <xdr:rowOff>38100</xdr:rowOff>
                  </to>
                </anchor>
              </controlPr>
            </control>
          </mc:Choice>
        </mc:AlternateContent>
        <mc:AlternateContent xmlns:mc="http://schemas.openxmlformats.org/markup-compatibility/2006">
          <mc:Choice Requires="x14">
            <control shapeId="39966" r:id="rId33" name="Check Box 30">
              <controlPr defaultSize="0" autoFill="0" autoLine="0" autoPict="0">
                <anchor moveWithCells="1">
                  <from>
                    <xdr:col>16</xdr:col>
                    <xdr:colOff>146050</xdr:colOff>
                    <xdr:row>53</xdr:row>
                    <xdr:rowOff>184150</xdr:rowOff>
                  </from>
                  <to>
                    <xdr:col>17</xdr:col>
                    <xdr:colOff>127000</xdr:colOff>
                    <xdr:row>55</xdr:row>
                    <xdr:rowOff>38100</xdr:rowOff>
                  </to>
                </anchor>
              </controlPr>
            </control>
          </mc:Choice>
        </mc:AlternateContent>
        <mc:AlternateContent xmlns:mc="http://schemas.openxmlformats.org/markup-compatibility/2006">
          <mc:Choice Requires="x14">
            <control shapeId="39967" r:id="rId34" name="Check Box 31">
              <controlPr defaultSize="0" autoFill="0" autoLine="0" autoPict="0">
                <anchor moveWithCells="1">
                  <from>
                    <xdr:col>16</xdr:col>
                    <xdr:colOff>146050</xdr:colOff>
                    <xdr:row>54</xdr:row>
                    <xdr:rowOff>184150</xdr:rowOff>
                  </from>
                  <to>
                    <xdr:col>17</xdr:col>
                    <xdr:colOff>127000</xdr:colOff>
                    <xdr:row>56</xdr:row>
                    <xdr:rowOff>38100</xdr:rowOff>
                  </to>
                </anchor>
              </controlPr>
            </control>
          </mc:Choice>
        </mc:AlternateContent>
        <mc:AlternateContent xmlns:mc="http://schemas.openxmlformats.org/markup-compatibility/2006">
          <mc:Choice Requires="x14">
            <control shapeId="39968" r:id="rId35" name="Check Box 32">
              <controlPr defaultSize="0" autoFill="0" autoLine="0" autoPict="0">
                <anchor moveWithCells="1">
                  <from>
                    <xdr:col>16</xdr:col>
                    <xdr:colOff>146050</xdr:colOff>
                    <xdr:row>55</xdr:row>
                    <xdr:rowOff>184150</xdr:rowOff>
                  </from>
                  <to>
                    <xdr:col>17</xdr:col>
                    <xdr:colOff>127000</xdr:colOff>
                    <xdr:row>57</xdr:row>
                    <xdr:rowOff>38100</xdr:rowOff>
                  </to>
                </anchor>
              </controlPr>
            </control>
          </mc:Choice>
        </mc:AlternateContent>
        <mc:AlternateContent xmlns:mc="http://schemas.openxmlformats.org/markup-compatibility/2006">
          <mc:Choice Requires="x14">
            <control shapeId="39969" r:id="rId36" name="Check Box 33">
              <controlPr defaultSize="0" autoFill="0" autoLine="0" autoPict="0">
                <anchor moveWithCells="1">
                  <from>
                    <xdr:col>16</xdr:col>
                    <xdr:colOff>146050</xdr:colOff>
                    <xdr:row>56</xdr:row>
                    <xdr:rowOff>184150</xdr:rowOff>
                  </from>
                  <to>
                    <xdr:col>17</xdr:col>
                    <xdr:colOff>127000</xdr:colOff>
                    <xdr:row>58</xdr:row>
                    <xdr:rowOff>38100</xdr:rowOff>
                  </to>
                </anchor>
              </controlPr>
            </control>
          </mc:Choice>
        </mc:AlternateContent>
        <mc:AlternateContent xmlns:mc="http://schemas.openxmlformats.org/markup-compatibility/2006">
          <mc:Choice Requires="x14">
            <control shapeId="39970" r:id="rId37" name="Check Box 34">
              <controlPr defaultSize="0" autoFill="0" autoLine="0" autoPict="0">
                <anchor moveWithCells="1">
                  <from>
                    <xdr:col>16</xdr:col>
                    <xdr:colOff>146050</xdr:colOff>
                    <xdr:row>57</xdr:row>
                    <xdr:rowOff>184150</xdr:rowOff>
                  </from>
                  <to>
                    <xdr:col>17</xdr:col>
                    <xdr:colOff>127000</xdr:colOff>
                    <xdr:row>59</xdr:row>
                    <xdr:rowOff>38100</xdr:rowOff>
                  </to>
                </anchor>
              </controlPr>
            </control>
          </mc:Choice>
        </mc:AlternateContent>
        <mc:AlternateContent xmlns:mc="http://schemas.openxmlformats.org/markup-compatibility/2006">
          <mc:Choice Requires="x14">
            <control shapeId="39971" r:id="rId38" name="Check Box 35">
              <controlPr defaultSize="0" autoFill="0" autoLine="0" autoPict="0">
                <anchor moveWithCells="1">
                  <from>
                    <xdr:col>16</xdr:col>
                    <xdr:colOff>146050</xdr:colOff>
                    <xdr:row>58</xdr:row>
                    <xdr:rowOff>184150</xdr:rowOff>
                  </from>
                  <to>
                    <xdr:col>17</xdr:col>
                    <xdr:colOff>127000</xdr:colOff>
                    <xdr:row>60</xdr:row>
                    <xdr:rowOff>38100</xdr:rowOff>
                  </to>
                </anchor>
              </controlPr>
            </control>
          </mc:Choice>
        </mc:AlternateContent>
        <mc:AlternateContent xmlns:mc="http://schemas.openxmlformats.org/markup-compatibility/2006">
          <mc:Choice Requires="x14">
            <control shapeId="39972" r:id="rId39" name="Check Box 36">
              <controlPr defaultSize="0" autoFill="0" autoLine="0" autoPict="0">
                <anchor moveWithCells="1">
                  <from>
                    <xdr:col>16</xdr:col>
                    <xdr:colOff>146050</xdr:colOff>
                    <xdr:row>59</xdr:row>
                    <xdr:rowOff>184150</xdr:rowOff>
                  </from>
                  <to>
                    <xdr:col>17</xdr:col>
                    <xdr:colOff>127000</xdr:colOff>
                    <xdr:row>61</xdr:row>
                    <xdr:rowOff>38100</xdr:rowOff>
                  </to>
                </anchor>
              </controlPr>
            </control>
          </mc:Choice>
        </mc:AlternateContent>
        <mc:AlternateContent xmlns:mc="http://schemas.openxmlformats.org/markup-compatibility/2006">
          <mc:Choice Requires="x14">
            <control shapeId="39973" r:id="rId40" name="Check Box 37">
              <controlPr defaultSize="0" autoFill="0" autoLine="0" autoPict="0">
                <anchor moveWithCells="1">
                  <from>
                    <xdr:col>16</xdr:col>
                    <xdr:colOff>146050</xdr:colOff>
                    <xdr:row>60</xdr:row>
                    <xdr:rowOff>184150</xdr:rowOff>
                  </from>
                  <to>
                    <xdr:col>17</xdr:col>
                    <xdr:colOff>127000</xdr:colOff>
                    <xdr:row>62</xdr:row>
                    <xdr:rowOff>38100</xdr:rowOff>
                  </to>
                </anchor>
              </controlPr>
            </control>
          </mc:Choice>
        </mc:AlternateContent>
        <mc:AlternateContent xmlns:mc="http://schemas.openxmlformats.org/markup-compatibility/2006">
          <mc:Choice Requires="x14">
            <control shapeId="39974" r:id="rId41" name="Check Box 38">
              <controlPr defaultSize="0" autoFill="0" autoLine="0" autoPict="0">
                <anchor moveWithCells="1">
                  <from>
                    <xdr:col>16</xdr:col>
                    <xdr:colOff>146050</xdr:colOff>
                    <xdr:row>61</xdr:row>
                    <xdr:rowOff>184150</xdr:rowOff>
                  </from>
                  <to>
                    <xdr:col>17</xdr:col>
                    <xdr:colOff>127000</xdr:colOff>
                    <xdr:row>63</xdr:row>
                    <xdr:rowOff>0</xdr:rowOff>
                  </to>
                </anchor>
              </controlPr>
            </control>
          </mc:Choice>
        </mc:AlternateContent>
        <mc:AlternateContent xmlns:mc="http://schemas.openxmlformats.org/markup-compatibility/2006">
          <mc:Choice Requires="x14">
            <control shapeId="39975" r:id="rId42" name="Check Box 39">
              <controlPr defaultSize="0" autoFill="0" autoLine="0" autoPict="0">
                <anchor moveWithCells="1">
                  <from>
                    <xdr:col>7</xdr:col>
                    <xdr:colOff>203200</xdr:colOff>
                    <xdr:row>10</xdr:row>
                    <xdr:rowOff>107950</xdr:rowOff>
                  </from>
                  <to>
                    <xdr:col>8</xdr:col>
                    <xdr:colOff>127000</xdr:colOff>
                    <xdr:row>11</xdr:row>
                    <xdr:rowOff>88900</xdr:rowOff>
                  </to>
                </anchor>
              </controlPr>
            </control>
          </mc:Choice>
        </mc:AlternateContent>
        <mc:AlternateContent xmlns:mc="http://schemas.openxmlformats.org/markup-compatibility/2006">
          <mc:Choice Requires="x14">
            <control shapeId="39976" r:id="rId43" name="Check Box 40">
              <controlPr defaultSize="0" autoFill="0" autoLine="0" autoPict="0">
                <anchor moveWithCells="1">
                  <from>
                    <xdr:col>16</xdr:col>
                    <xdr:colOff>146050</xdr:colOff>
                    <xdr:row>15</xdr:row>
                    <xdr:rowOff>184150</xdr:rowOff>
                  </from>
                  <to>
                    <xdr:col>17</xdr:col>
                    <xdr:colOff>127000</xdr:colOff>
                    <xdr:row>17</xdr:row>
                    <xdr:rowOff>38100</xdr:rowOff>
                  </to>
                </anchor>
              </controlPr>
            </control>
          </mc:Choice>
        </mc:AlternateContent>
        <mc:AlternateContent xmlns:mc="http://schemas.openxmlformats.org/markup-compatibility/2006">
          <mc:Choice Requires="x14">
            <control shapeId="39977" r:id="rId44" name="Check Box 41">
              <controlPr defaultSize="0" autoFill="0" autoLine="0" autoPict="0">
                <anchor moveWithCells="1">
                  <from>
                    <xdr:col>16</xdr:col>
                    <xdr:colOff>146050</xdr:colOff>
                    <xdr:row>16</xdr:row>
                    <xdr:rowOff>184150</xdr:rowOff>
                  </from>
                  <to>
                    <xdr:col>17</xdr:col>
                    <xdr:colOff>127000</xdr:colOff>
                    <xdr:row>18</xdr:row>
                    <xdr:rowOff>38100</xdr:rowOff>
                  </to>
                </anchor>
              </controlPr>
            </control>
          </mc:Choice>
        </mc:AlternateContent>
        <mc:AlternateContent xmlns:mc="http://schemas.openxmlformats.org/markup-compatibility/2006">
          <mc:Choice Requires="x14">
            <control shapeId="39978" r:id="rId45" name="Check Box 42">
              <controlPr defaultSize="0" autoFill="0" autoLine="0" autoPict="0">
                <anchor moveWithCells="1">
                  <from>
                    <xdr:col>16</xdr:col>
                    <xdr:colOff>146050</xdr:colOff>
                    <xdr:row>17</xdr:row>
                    <xdr:rowOff>184150</xdr:rowOff>
                  </from>
                  <to>
                    <xdr:col>17</xdr:col>
                    <xdr:colOff>127000</xdr:colOff>
                    <xdr:row>19</xdr:row>
                    <xdr:rowOff>38100</xdr:rowOff>
                  </to>
                </anchor>
              </controlPr>
            </control>
          </mc:Choice>
        </mc:AlternateContent>
        <mc:AlternateContent xmlns:mc="http://schemas.openxmlformats.org/markup-compatibility/2006">
          <mc:Choice Requires="x14">
            <control shapeId="39979" r:id="rId46" name="Check Box 43">
              <controlPr defaultSize="0" autoFill="0" autoLine="0" autoPict="0">
                <anchor moveWithCells="1">
                  <from>
                    <xdr:col>16</xdr:col>
                    <xdr:colOff>146050</xdr:colOff>
                    <xdr:row>18</xdr:row>
                    <xdr:rowOff>184150</xdr:rowOff>
                  </from>
                  <to>
                    <xdr:col>17</xdr:col>
                    <xdr:colOff>127000</xdr:colOff>
                    <xdr:row>20</xdr:row>
                    <xdr:rowOff>38100</xdr:rowOff>
                  </to>
                </anchor>
              </controlPr>
            </control>
          </mc:Choice>
        </mc:AlternateContent>
        <mc:AlternateContent xmlns:mc="http://schemas.openxmlformats.org/markup-compatibility/2006">
          <mc:Choice Requires="x14">
            <control shapeId="39980" r:id="rId47" name="Check Box 44">
              <controlPr defaultSize="0" autoFill="0" autoLine="0" autoPict="0">
                <anchor moveWithCells="1">
                  <from>
                    <xdr:col>16</xdr:col>
                    <xdr:colOff>146050</xdr:colOff>
                    <xdr:row>19</xdr:row>
                    <xdr:rowOff>184150</xdr:rowOff>
                  </from>
                  <to>
                    <xdr:col>17</xdr:col>
                    <xdr:colOff>127000</xdr:colOff>
                    <xdr:row>21</xdr:row>
                    <xdr:rowOff>38100</xdr:rowOff>
                  </to>
                </anchor>
              </controlPr>
            </control>
          </mc:Choice>
        </mc:AlternateContent>
        <mc:AlternateContent xmlns:mc="http://schemas.openxmlformats.org/markup-compatibility/2006">
          <mc:Choice Requires="x14">
            <control shapeId="39981" r:id="rId48" name="Check Box 45">
              <controlPr defaultSize="0" autoFill="0" autoLine="0" autoPict="0">
                <anchor moveWithCells="1">
                  <from>
                    <xdr:col>16</xdr:col>
                    <xdr:colOff>146050</xdr:colOff>
                    <xdr:row>20</xdr:row>
                    <xdr:rowOff>184150</xdr:rowOff>
                  </from>
                  <to>
                    <xdr:col>17</xdr:col>
                    <xdr:colOff>127000</xdr:colOff>
                    <xdr:row>22</xdr:row>
                    <xdr:rowOff>38100</xdr:rowOff>
                  </to>
                </anchor>
              </controlPr>
            </control>
          </mc:Choice>
        </mc:AlternateContent>
        <mc:AlternateContent xmlns:mc="http://schemas.openxmlformats.org/markup-compatibility/2006">
          <mc:Choice Requires="x14">
            <control shapeId="39982" r:id="rId49" name="Check Box 46">
              <controlPr defaultSize="0" autoFill="0" autoLine="0" autoPict="0">
                <anchor moveWithCells="1">
                  <from>
                    <xdr:col>16</xdr:col>
                    <xdr:colOff>146050</xdr:colOff>
                    <xdr:row>22</xdr:row>
                    <xdr:rowOff>184150</xdr:rowOff>
                  </from>
                  <to>
                    <xdr:col>17</xdr:col>
                    <xdr:colOff>127000</xdr:colOff>
                    <xdr:row>24</xdr:row>
                    <xdr:rowOff>38100</xdr:rowOff>
                  </to>
                </anchor>
              </controlPr>
            </control>
          </mc:Choice>
        </mc:AlternateContent>
        <mc:AlternateContent xmlns:mc="http://schemas.openxmlformats.org/markup-compatibility/2006">
          <mc:Choice Requires="x14">
            <control shapeId="39983" r:id="rId50" name="Check Box 47">
              <controlPr defaultSize="0" autoFill="0" autoLine="0" autoPict="0">
                <anchor moveWithCells="1">
                  <from>
                    <xdr:col>16</xdr:col>
                    <xdr:colOff>146050</xdr:colOff>
                    <xdr:row>21</xdr:row>
                    <xdr:rowOff>184150</xdr:rowOff>
                  </from>
                  <to>
                    <xdr:col>17</xdr:col>
                    <xdr:colOff>127000</xdr:colOff>
                    <xdr:row>23</xdr:row>
                    <xdr:rowOff>38100</xdr:rowOff>
                  </to>
                </anchor>
              </controlPr>
            </control>
          </mc:Choice>
        </mc:AlternateContent>
        <mc:AlternateContent xmlns:mc="http://schemas.openxmlformats.org/markup-compatibility/2006">
          <mc:Choice Requires="x14">
            <control shapeId="39984" r:id="rId51" name="Check Box 48">
              <controlPr defaultSize="0" autoFill="0" autoLine="0" autoPict="0">
                <anchor moveWithCells="1">
                  <from>
                    <xdr:col>16</xdr:col>
                    <xdr:colOff>146050</xdr:colOff>
                    <xdr:row>23</xdr:row>
                    <xdr:rowOff>184150</xdr:rowOff>
                  </from>
                  <to>
                    <xdr:col>17</xdr:col>
                    <xdr:colOff>127000</xdr:colOff>
                    <xdr:row>25</xdr:row>
                    <xdr:rowOff>38100</xdr:rowOff>
                  </to>
                </anchor>
              </controlPr>
            </control>
          </mc:Choice>
        </mc:AlternateContent>
        <mc:AlternateContent xmlns:mc="http://schemas.openxmlformats.org/markup-compatibility/2006">
          <mc:Choice Requires="x14">
            <control shapeId="39985" r:id="rId52" name="Check Box 49">
              <controlPr defaultSize="0" autoFill="0" autoLine="0" autoPict="0">
                <anchor moveWithCells="1">
                  <from>
                    <xdr:col>16</xdr:col>
                    <xdr:colOff>146050</xdr:colOff>
                    <xdr:row>24</xdr:row>
                    <xdr:rowOff>184150</xdr:rowOff>
                  </from>
                  <to>
                    <xdr:col>17</xdr:col>
                    <xdr:colOff>127000</xdr:colOff>
                    <xdr:row>26</xdr:row>
                    <xdr:rowOff>38100</xdr:rowOff>
                  </to>
                </anchor>
              </controlPr>
            </control>
          </mc:Choice>
        </mc:AlternateContent>
        <mc:AlternateContent xmlns:mc="http://schemas.openxmlformats.org/markup-compatibility/2006">
          <mc:Choice Requires="x14">
            <control shapeId="39986" r:id="rId53" name="Check Box 50">
              <controlPr defaultSize="0" autoFill="0" autoLine="0" autoPict="0">
                <anchor moveWithCells="1">
                  <from>
                    <xdr:col>16</xdr:col>
                    <xdr:colOff>146050</xdr:colOff>
                    <xdr:row>25</xdr:row>
                    <xdr:rowOff>184150</xdr:rowOff>
                  </from>
                  <to>
                    <xdr:col>17</xdr:col>
                    <xdr:colOff>127000</xdr:colOff>
                    <xdr:row>27</xdr:row>
                    <xdr:rowOff>38100</xdr:rowOff>
                  </to>
                </anchor>
              </controlPr>
            </control>
          </mc:Choice>
        </mc:AlternateContent>
        <mc:AlternateContent xmlns:mc="http://schemas.openxmlformats.org/markup-compatibility/2006">
          <mc:Choice Requires="x14">
            <control shapeId="39987" r:id="rId54" name="Check Box 51">
              <controlPr defaultSize="0" autoFill="0" autoLine="0" autoPict="0">
                <anchor moveWithCells="1">
                  <from>
                    <xdr:col>16</xdr:col>
                    <xdr:colOff>146050</xdr:colOff>
                    <xdr:row>30</xdr:row>
                    <xdr:rowOff>184150</xdr:rowOff>
                  </from>
                  <to>
                    <xdr:col>17</xdr:col>
                    <xdr:colOff>127000</xdr:colOff>
                    <xdr:row>32</xdr:row>
                    <xdr:rowOff>0</xdr:rowOff>
                  </to>
                </anchor>
              </controlPr>
            </control>
          </mc:Choice>
        </mc:AlternateContent>
        <mc:AlternateContent xmlns:mc="http://schemas.openxmlformats.org/markup-compatibility/2006">
          <mc:Choice Requires="x14">
            <control shapeId="39988" r:id="rId55" name="Check Box 52">
              <controlPr defaultSize="0" autoFill="0" autoLine="0" autoPict="0">
                <anchor moveWithCells="1">
                  <from>
                    <xdr:col>16</xdr:col>
                    <xdr:colOff>146050</xdr:colOff>
                    <xdr:row>30</xdr:row>
                    <xdr:rowOff>184150</xdr:rowOff>
                  </from>
                  <to>
                    <xdr:col>17</xdr:col>
                    <xdr:colOff>127000</xdr:colOff>
                    <xdr:row>32</xdr:row>
                    <xdr:rowOff>0</xdr:rowOff>
                  </to>
                </anchor>
              </controlPr>
            </control>
          </mc:Choice>
        </mc:AlternateContent>
        <mc:AlternateContent xmlns:mc="http://schemas.openxmlformats.org/markup-compatibility/2006">
          <mc:Choice Requires="x14">
            <control shapeId="39989" r:id="rId56" name="Check Box 53">
              <controlPr defaultSize="0" autoFill="0" autoLine="0" autoPict="0">
                <anchor moveWithCells="1">
                  <from>
                    <xdr:col>16</xdr:col>
                    <xdr:colOff>146050</xdr:colOff>
                    <xdr:row>38</xdr:row>
                    <xdr:rowOff>184150</xdr:rowOff>
                  </from>
                  <to>
                    <xdr:col>17</xdr:col>
                    <xdr:colOff>127000</xdr:colOff>
                    <xdr:row>40</xdr:row>
                    <xdr:rowOff>38100</xdr:rowOff>
                  </to>
                </anchor>
              </controlPr>
            </control>
          </mc:Choice>
        </mc:AlternateContent>
      </controls>
    </mc:Choice>
  </mc:AlternateContent>
  <tableParts count="1">
    <tablePart r:id="rId57"/>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953166-4C71-47A2-94A9-BD1520D675DC}">
  <sheetPr filterMode="1">
    <tabColor rgb="FFFF3300"/>
    <pageSetUpPr autoPageBreaks="0"/>
  </sheetPr>
  <dimension ref="A1:AJ280"/>
  <sheetViews>
    <sheetView showGridLines="0" zoomScaleNormal="100" zoomScaleSheetLayoutView="100" workbookViewId="0">
      <pane ySplit="14" topLeftCell="A15" activePane="bottomLeft" state="frozen"/>
      <selection pane="bottomLeft" activeCell="A2" sqref="A2:Q2"/>
    </sheetView>
  </sheetViews>
  <sheetFormatPr defaultColWidth="9" defaultRowHeight="30" customHeight="1" x14ac:dyDescent="0.3"/>
  <cols>
    <col min="1" max="1" width="7.33203125" style="73" customWidth="1"/>
    <col min="2" max="2" width="6.83203125" style="73" customWidth="1"/>
    <col min="3" max="9" width="5.83203125" style="73" customWidth="1"/>
    <col min="10" max="10" width="10.58203125" style="73" customWidth="1"/>
    <col min="11" max="15" width="5.83203125" style="73" customWidth="1"/>
    <col min="16" max="16" width="8.08203125" style="73" customWidth="1"/>
    <col min="17" max="18" width="5.83203125" style="73" customWidth="1"/>
    <col min="19" max="19" width="9.08203125" style="33" customWidth="1"/>
    <col min="20" max="20" width="11.83203125" style="33" customWidth="1"/>
    <col min="21" max="21" width="9.08203125" style="33" customWidth="1"/>
    <col min="22" max="22" width="12.58203125" style="73" hidden="1" customWidth="1"/>
    <col min="23" max="23" width="9" style="14"/>
    <col min="24" max="24" width="11.58203125" style="14" customWidth="1"/>
    <col min="25" max="25" width="9" style="14"/>
    <col min="26" max="26" width="8.08203125" style="13" customWidth="1"/>
    <col min="27" max="27" width="6.08203125" style="14" customWidth="1"/>
    <col min="28" max="28" width="9" style="14"/>
    <col min="29" max="33" width="9" style="13"/>
    <col min="34" max="34" width="21.58203125" style="73" customWidth="1"/>
    <col min="35" max="16384" width="9" style="73"/>
  </cols>
  <sheetData>
    <row r="1" spans="1:36" ht="7" customHeight="1" x14ac:dyDescent="0.3">
      <c r="A1" s="95"/>
      <c r="B1" s="95"/>
      <c r="C1" s="95"/>
      <c r="D1" s="95"/>
      <c r="E1" s="95"/>
      <c r="F1" s="95"/>
      <c r="G1" s="95"/>
      <c r="H1" s="95"/>
      <c r="I1" s="95"/>
      <c r="J1" s="95"/>
      <c r="K1" s="95"/>
      <c r="L1" s="95"/>
      <c r="M1" s="166"/>
      <c r="N1" s="95"/>
      <c r="O1" s="95"/>
      <c r="P1" s="95"/>
      <c r="Q1" s="95"/>
      <c r="R1" s="95"/>
      <c r="S1" s="96"/>
      <c r="T1" s="13"/>
      <c r="U1" s="13"/>
    </row>
    <row r="2" spans="1:36" ht="21.65" customHeight="1" x14ac:dyDescent="0.3">
      <c r="A2" s="314" t="s">
        <v>112</v>
      </c>
      <c r="B2" s="314"/>
      <c r="C2" s="314"/>
      <c r="D2" s="315"/>
      <c r="E2" s="315"/>
      <c r="F2" s="315"/>
      <c r="G2" s="315"/>
      <c r="H2" s="315"/>
      <c r="I2" s="315"/>
      <c r="J2" s="316"/>
      <c r="K2" s="316"/>
      <c r="L2" s="316"/>
      <c r="M2" s="316"/>
      <c r="N2" s="316"/>
      <c r="O2" s="316"/>
      <c r="P2" s="316"/>
      <c r="Q2" s="316"/>
      <c r="R2" s="95"/>
      <c r="S2" s="97" t="s">
        <v>97</v>
      </c>
      <c r="T2" s="317" t="s">
        <v>143</v>
      </c>
      <c r="U2" s="318"/>
      <c r="W2" s="70"/>
    </row>
    <row r="3" spans="1:36" ht="24.65" customHeight="1" x14ac:dyDescent="0.3">
      <c r="A3" s="319" t="s">
        <v>114</v>
      </c>
      <c r="B3" s="320"/>
      <c r="C3" s="320"/>
      <c r="D3" s="320"/>
      <c r="E3" s="320"/>
      <c r="F3" s="320"/>
      <c r="G3" s="320"/>
      <c r="H3" s="320"/>
      <c r="I3" s="320"/>
      <c r="J3" s="320"/>
      <c r="K3" s="320"/>
      <c r="L3" s="320"/>
      <c r="M3" s="320"/>
      <c r="N3" s="320"/>
      <c r="O3" s="320"/>
      <c r="P3" s="320"/>
      <c r="Q3" s="320"/>
      <c r="R3" s="320"/>
      <c r="S3" s="321"/>
      <c r="T3" s="289" t="str">
        <f>IF($Y$16=TRUE,IF(COUNTIF(U15:U63,"&gt;0")&gt;0,"All-Day Activity checkbox cannot be marked if other time is tracked in rows.",""),IF((COUNTIFS(A15:A63,"",U15:U63,"&gt;0")&gt;0),"Time tracked exceeds your workday hours",IF((49-(COUNTIF($A$15:$A$63,"")+COUNTIF($R$15:$R$63,"LUNCH")))*15=U64,"",IF((49-(COUNTIF($A$15:$A$63,"")+COUNTIF($R$15:$R$63,"LUNCH")))*15&lt;U64,"Time tracked exceeds your workday hours.","You must track the entire time in each 15 minute-increment of your workday, excluding any lunch breaks."))))</f>
        <v>You must track the entire time in each 15 minute-increment of your workday, excluding any lunch breaks.</v>
      </c>
      <c r="U3" s="290"/>
      <c r="W3" s="14">
        <f>IF(T3="",0,1)</f>
        <v>1</v>
      </c>
    </row>
    <row r="4" spans="1:36" ht="12.65" customHeight="1" x14ac:dyDescent="0.3">
      <c r="A4" s="95"/>
      <c r="B4" s="95"/>
      <c r="C4" s="95"/>
      <c r="D4" s="95"/>
      <c r="E4" s="95"/>
      <c r="F4" s="95"/>
      <c r="G4" s="95"/>
      <c r="H4" s="95"/>
      <c r="I4" s="95"/>
      <c r="J4" s="95"/>
      <c r="K4" s="95"/>
      <c r="L4" s="95"/>
      <c r="M4" s="166"/>
      <c r="N4" s="95"/>
      <c r="O4" s="95"/>
      <c r="P4" s="95"/>
      <c r="Q4" s="95"/>
      <c r="R4" s="95"/>
      <c r="S4" s="96"/>
      <c r="T4" s="289"/>
      <c r="U4" s="290"/>
      <c r="W4" s="77"/>
      <c r="Y4" s="15" t="s">
        <v>9</v>
      </c>
    </row>
    <row r="5" spans="1:36" s="17" customFormat="1" ht="12.65" customHeight="1" x14ac:dyDescent="0.25">
      <c r="A5" s="322" t="s">
        <v>8</v>
      </c>
      <c r="B5" s="323"/>
      <c r="C5" s="324" t="s">
        <v>85</v>
      </c>
      <c r="D5" s="325"/>
      <c r="E5" s="325"/>
      <c r="F5" s="325"/>
      <c r="G5" s="325"/>
      <c r="H5" s="324" t="s">
        <v>86</v>
      </c>
      <c r="I5" s="325"/>
      <c r="J5" s="326"/>
      <c r="K5" s="324" t="s">
        <v>111</v>
      </c>
      <c r="L5" s="325"/>
      <c r="M5" s="325"/>
      <c r="N5" s="325"/>
      <c r="O5" s="326"/>
      <c r="P5" s="327" t="s">
        <v>87</v>
      </c>
      <c r="Q5" s="328"/>
      <c r="R5" s="119"/>
      <c r="S5" s="103" t="s">
        <v>97</v>
      </c>
      <c r="T5" s="289"/>
      <c r="U5" s="290"/>
      <c r="W5" s="78"/>
      <c r="X5" s="18"/>
      <c r="Y5" s="19" t="s">
        <v>10</v>
      </c>
      <c r="Z5" s="20"/>
      <c r="AA5" s="18"/>
      <c r="AB5" s="18"/>
      <c r="AC5" s="20"/>
      <c r="AD5" s="20"/>
      <c r="AE5" s="20"/>
      <c r="AF5" s="20"/>
      <c r="AG5" s="20"/>
    </row>
    <row r="6" spans="1:36" ht="14.15" customHeight="1" x14ac:dyDescent="0.25">
      <c r="A6" s="341">
        <f>Monday!A6+2</f>
        <v>2</v>
      </c>
      <c r="B6" s="342"/>
      <c r="C6" s="343">
        <f>Monday!C6</f>
        <v>0</v>
      </c>
      <c r="D6" s="344"/>
      <c r="E6" s="344"/>
      <c r="F6" s="344"/>
      <c r="G6" s="345"/>
      <c r="H6" s="343">
        <f>Monday!H6</f>
        <v>0</v>
      </c>
      <c r="I6" s="344"/>
      <c r="J6" s="345"/>
      <c r="K6" s="343">
        <f>Monday!K6</f>
        <v>0</v>
      </c>
      <c r="L6" s="344"/>
      <c r="M6" s="344"/>
      <c r="N6" s="344"/>
      <c r="O6" s="345"/>
      <c r="P6" s="343">
        <f>Monday!P6</f>
        <v>0</v>
      </c>
      <c r="Q6" s="345"/>
      <c r="R6" s="62"/>
      <c r="S6" s="16"/>
      <c r="T6" s="289" t="str">
        <f>IF($AB$64&gt;0,"You must delete time tracked during your lunch break.","")</f>
        <v/>
      </c>
      <c r="U6" s="290"/>
      <c r="W6" s="14">
        <f>IF(T6="",0,1)</f>
        <v>0</v>
      </c>
    </row>
    <row r="7" spans="1:36" s="21" customFormat="1" ht="15" customHeight="1" x14ac:dyDescent="0.3">
      <c r="A7" s="98"/>
      <c r="B7" s="99"/>
      <c r="C7" s="99"/>
      <c r="D7" s="100"/>
      <c r="E7" s="100"/>
      <c r="F7" s="100"/>
      <c r="G7" s="100"/>
      <c r="H7" s="101"/>
      <c r="I7" s="102"/>
      <c r="J7" s="102"/>
      <c r="K7" s="340">
        <f>Monday!K7</f>
        <v>0</v>
      </c>
      <c r="L7" s="340"/>
      <c r="M7" s="340"/>
      <c r="N7" s="340"/>
      <c r="O7" s="340"/>
      <c r="P7" s="101"/>
      <c r="Q7" s="101"/>
      <c r="R7" s="101"/>
      <c r="S7" s="103" t="s">
        <v>97</v>
      </c>
      <c r="T7" s="289"/>
      <c r="U7" s="290"/>
      <c r="W7" s="23"/>
      <c r="X7" s="23"/>
      <c r="Y7" s="23"/>
      <c r="Z7" s="22"/>
      <c r="AA7" s="23"/>
      <c r="AB7" s="23"/>
      <c r="AC7" s="22"/>
      <c r="AD7" s="22"/>
      <c r="AE7" s="23"/>
      <c r="AF7" s="22"/>
      <c r="AG7" s="22"/>
    </row>
    <row r="8" spans="1:36" s="24" customFormat="1" ht="23.25" customHeight="1" x14ac:dyDescent="0.3">
      <c r="A8" s="287" t="s">
        <v>118</v>
      </c>
      <c r="B8" s="288"/>
      <c r="C8" s="288"/>
      <c r="D8" s="288"/>
      <c r="E8" s="288"/>
      <c r="F8" s="288"/>
      <c r="G8" s="288"/>
      <c r="H8" s="288"/>
      <c r="I8" s="288"/>
      <c r="J8" s="288"/>
      <c r="K8" s="288"/>
      <c r="L8" s="288"/>
      <c r="M8" s="288"/>
      <c r="N8" s="288"/>
      <c r="O8" s="288"/>
      <c r="P8" s="288"/>
      <c r="Q8" s="288"/>
      <c r="R8" s="288"/>
      <c r="S8" s="288"/>
      <c r="T8" s="289" t="str">
        <f>IF(SUM(W15:W63)&gt;0,"Time tracked in rows with a red highlighted cell exceeds 15 minutes.","")</f>
        <v/>
      </c>
      <c r="U8" s="290"/>
      <c r="W8" s="14">
        <f>IF(T8="",0,1)</f>
        <v>0</v>
      </c>
      <c r="X8" s="26"/>
      <c r="Y8" s="26"/>
      <c r="Z8" s="25"/>
      <c r="AA8" s="26"/>
      <c r="AB8" s="26"/>
      <c r="AC8" s="25"/>
      <c r="AD8" s="25"/>
      <c r="AE8" s="26"/>
      <c r="AF8" s="25"/>
      <c r="AG8" s="25"/>
    </row>
    <row r="9" spans="1:36" s="24" customFormat="1" ht="16.399999999999999" customHeight="1" x14ac:dyDescent="0.3">
      <c r="A9" s="104" t="s">
        <v>144</v>
      </c>
      <c r="B9" s="105"/>
      <c r="C9" s="105"/>
      <c r="D9" s="105"/>
      <c r="E9" s="105"/>
      <c r="F9" s="105"/>
      <c r="G9" s="105"/>
      <c r="H9" s="105"/>
      <c r="I9" s="105"/>
      <c r="J9" s="105"/>
      <c r="K9" s="105"/>
      <c r="L9" s="105"/>
      <c r="M9" s="105"/>
      <c r="N9" s="105"/>
      <c r="O9" s="105"/>
      <c r="P9" s="106"/>
      <c r="Q9" s="106"/>
      <c r="R9" s="106"/>
      <c r="S9" s="106"/>
      <c r="T9" s="289"/>
      <c r="U9" s="290"/>
      <c r="W9" s="26"/>
      <c r="X9" s="26"/>
      <c r="Y9" s="26"/>
      <c r="Z9" s="25"/>
      <c r="AA9" s="26"/>
      <c r="AB9" s="26"/>
      <c r="AC9" s="25"/>
      <c r="AD9" s="25"/>
      <c r="AE9" s="36" t="s">
        <v>23</v>
      </c>
      <c r="AF9" s="25"/>
      <c r="AG9" s="25"/>
    </row>
    <row r="10" spans="1:36" s="24" customFormat="1" ht="11.15" customHeight="1" thickBot="1" x14ac:dyDescent="0.35">
      <c r="A10" s="107"/>
      <c r="B10" s="95"/>
      <c r="C10" s="95"/>
      <c r="D10" s="95"/>
      <c r="E10" s="95"/>
      <c r="F10" s="95"/>
      <c r="G10" s="95"/>
      <c r="H10" s="108" t="str">
        <f>IF($Y$16=TRUE,IF($I$11="Select All-Day Activity if applicable","NOTE: You must select an item on the drop-down menu below.",""),"")</f>
        <v/>
      </c>
      <c r="I10" s="109"/>
      <c r="J10" s="95"/>
      <c r="K10" s="95"/>
      <c r="L10" s="95"/>
      <c r="M10" s="166"/>
      <c r="N10" s="95"/>
      <c r="O10" s="95"/>
      <c r="P10" s="110"/>
      <c r="Q10" s="110"/>
      <c r="R10" s="110"/>
      <c r="S10" s="110"/>
      <c r="T10" s="90"/>
      <c r="U10" s="90"/>
      <c r="W10" s="26">
        <f>W3+W6+W8</f>
        <v>1</v>
      </c>
      <c r="X10" s="26"/>
      <c r="Y10" s="26"/>
      <c r="Z10" s="25"/>
      <c r="AA10" s="26"/>
      <c r="AB10" s="26"/>
      <c r="AC10" s="25"/>
      <c r="AD10" s="25"/>
      <c r="AE10" s="36"/>
      <c r="AF10" s="25"/>
      <c r="AG10" s="25"/>
    </row>
    <row r="11" spans="1:36" ht="15" customHeight="1" x14ac:dyDescent="0.25">
      <c r="A11" s="291" t="s">
        <v>113</v>
      </c>
      <c r="B11" s="292"/>
      <c r="C11" s="292"/>
      <c r="D11" s="292"/>
      <c r="E11" s="292"/>
      <c r="F11" s="292"/>
      <c r="G11" s="292"/>
      <c r="H11" s="292"/>
      <c r="I11" s="295" t="s">
        <v>100</v>
      </c>
      <c r="J11" s="295"/>
      <c r="K11" s="295"/>
      <c r="L11" s="167"/>
      <c r="M11" s="58"/>
      <c r="N11" s="297" t="s">
        <v>88</v>
      </c>
      <c r="O11" s="297"/>
      <c r="P11" s="60">
        <v>0.33333333333333331</v>
      </c>
      <c r="Q11" s="298" t="s">
        <v>107</v>
      </c>
      <c r="R11" s="299"/>
      <c r="S11" s="60">
        <v>0.5</v>
      </c>
      <c r="T11" s="67" t="s">
        <v>109</v>
      </c>
      <c r="U11" s="120">
        <f>U64/60</f>
        <v>0</v>
      </c>
      <c r="V11" s="11"/>
      <c r="AE11" s="14"/>
    </row>
    <row r="12" spans="1:36" ht="14.9" customHeight="1" thickBot="1" x14ac:dyDescent="0.3">
      <c r="A12" s="293"/>
      <c r="B12" s="294"/>
      <c r="C12" s="294"/>
      <c r="D12" s="294"/>
      <c r="E12" s="294"/>
      <c r="F12" s="294"/>
      <c r="G12" s="294"/>
      <c r="H12" s="294"/>
      <c r="I12" s="296"/>
      <c r="J12" s="296"/>
      <c r="K12" s="296"/>
      <c r="L12" s="168"/>
      <c r="M12" s="59"/>
      <c r="N12" s="300" t="s">
        <v>89</v>
      </c>
      <c r="O12" s="300"/>
      <c r="P12" s="61">
        <v>0.70833333333333337</v>
      </c>
      <c r="Q12" s="301" t="s">
        <v>108</v>
      </c>
      <c r="R12" s="302"/>
      <c r="S12" s="61">
        <v>0.54166666666666663</v>
      </c>
      <c r="T12" s="57"/>
      <c r="U12" s="56"/>
      <c r="V12" s="12"/>
    </row>
    <row r="13" spans="1:36" ht="23.5" customHeight="1" thickBot="1" x14ac:dyDescent="0.35">
      <c r="A13" s="303" t="s">
        <v>0</v>
      </c>
      <c r="B13" s="305" t="s">
        <v>16</v>
      </c>
      <c r="C13" s="306"/>
      <c r="D13" s="306"/>
      <c r="E13" s="306"/>
      <c r="F13" s="306"/>
      <c r="G13" s="306"/>
      <c r="H13" s="336"/>
      <c r="I13" s="337"/>
      <c r="J13" s="286" t="s">
        <v>3</v>
      </c>
      <c r="K13" s="286" t="s">
        <v>101</v>
      </c>
      <c r="L13" s="310" t="s">
        <v>5</v>
      </c>
      <c r="M13" s="310"/>
      <c r="N13" s="338"/>
      <c r="O13" s="339"/>
      <c r="P13" s="285" t="s">
        <v>6</v>
      </c>
      <c r="Q13" s="52" t="s">
        <v>99</v>
      </c>
      <c r="R13" s="277" t="s">
        <v>2</v>
      </c>
      <c r="S13" s="278"/>
      <c r="T13" s="279"/>
      <c r="U13" s="283" t="s">
        <v>12</v>
      </c>
      <c r="V13" s="48" t="s">
        <v>11</v>
      </c>
    </row>
    <row r="14" spans="1:36" ht="10.5" customHeight="1" x14ac:dyDescent="0.3">
      <c r="A14" s="304"/>
      <c r="B14" s="55" t="s">
        <v>102</v>
      </c>
      <c r="C14" s="41" t="s">
        <v>19</v>
      </c>
      <c r="D14" s="41" t="s">
        <v>21</v>
      </c>
      <c r="E14" s="41" t="s">
        <v>116</v>
      </c>
      <c r="F14" s="41" t="s">
        <v>22</v>
      </c>
      <c r="G14" s="41" t="s">
        <v>4</v>
      </c>
      <c r="H14" s="41" t="s">
        <v>18</v>
      </c>
      <c r="I14" s="41" t="s">
        <v>20</v>
      </c>
      <c r="J14" s="309"/>
      <c r="K14" s="309"/>
      <c r="L14" s="40" t="s">
        <v>92</v>
      </c>
      <c r="M14" s="40" t="s">
        <v>172</v>
      </c>
      <c r="N14" s="41" t="s">
        <v>1</v>
      </c>
      <c r="O14" s="41" t="s">
        <v>93</v>
      </c>
      <c r="P14" s="286"/>
      <c r="Q14" s="63"/>
      <c r="R14" s="280"/>
      <c r="S14" s="281"/>
      <c r="T14" s="282"/>
      <c r="U14" s="284"/>
      <c r="V14" s="49"/>
      <c r="Y14" s="14" t="s">
        <v>97</v>
      </c>
    </row>
    <row r="15" spans="1:36" ht="15" customHeight="1" x14ac:dyDescent="0.3">
      <c r="A15" s="126">
        <f>IF(P11=P12,"",P11)</f>
        <v>0.33333333333333331</v>
      </c>
      <c r="B15" s="27"/>
      <c r="C15" s="27"/>
      <c r="D15" s="27"/>
      <c r="E15" s="27"/>
      <c r="F15" s="27"/>
      <c r="G15" s="27"/>
      <c r="H15" s="27"/>
      <c r="I15" s="27"/>
      <c r="J15" s="27"/>
      <c r="K15" s="27"/>
      <c r="L15" s="27"/>
      <c r="M15" s="27"/>
      <c r="N15" s="27"/>
      <c r="O15" s="27"/>
      <c r="P15" s="27"/>
      <c r="Q15" s="27"/>
      <c r="R15" s="256" t="str">
        <f>IF(A15&gt;$S$11-TIME(0,5,0),IF(A15&lt;$S$12,"LUNCH",""),"")</f>
        <v/>
      </c>
      <c r="S15" s="257"/>
      <c r="T15" s="258"/>
      <c r="U15" s="125">
        <f>IF(SUM(B15:P15)&gt;15,15,SUM(B15:P15))</f>
        <v>0</v>
      </c>
      <c r="V15" s="50" t="str">
        <f>IF(U15&lt;&gt;15,"ERROR","Y")</f>
        <v>ERROR</v>
      </c>
      <c r="W15" s="79">
        <f>IF(SUM(B15:P15)&gt;15,1,0)</f>
        <v>0</v>
      </c>
      <c r="X15" s="14" t="b">
        <v>0</v>
      </c>
      <c r="Y15" s="14" t="b">
        <v>1</v>
      </c>
      <c r="Z15" s="14"/>
      <c r="AA15" s="14" t="str">
        <f>IF(I15&gt;0,IF(R15="","TRUE","FALSE"),"FALSE")</f>
        <v>FALSE</v>
      </c>
      <c r="AB15" s="14">
        <f>IF(R15="LUNCH",IF(U15&gt;0,1,0),0)</f>
        <v>0</v>
      </c>
      <c r="AH15" s="38"/>
    </row>
    <row r="16" spans="1:36" ht="15" customHeight="1" x14ac:dyDescent="0.3">
      <c r="A16" s="127">
        <f t="shared" ref="A16:A63" si="0">IF(A15&gt;$P$12-TIME(0,20,0),"",IF(A15="","",A15+TIME(0,15,0)))</f>
        <v>0.34375</v>
      </c>
      <c r="B16" s="27"/>
      <c r="C16" s="28"/>
      <c r="D16" s="27"/>
      <c r="E16" s="28"/>
      <c r="F16" s="27"/>
      <c r="G16" s="28"/>
      <c r="H16" s="27"/>
      <c r="I16" s="28"/>
      <c r="J16" s="27"/>
      <c r="K16" s="27"/>
      <c r="L16" s="28"/>
      <c r="M16" s="28"/>
      <c r="N16" s="28"/>
      <c r="O16" s="28"/>
      <c r="P16" s="28"/>
      <c r="Q16" s="28"/>
      <c r="R16" s="256" t="str">
        <f t="shared" ref="R16:R63" si="1">IF(A16&gt;$S$11-TIME(0,5,0),IF(A16&lt;$S$12,"LUNCH",""),"")</f>
        <v/>
      </c>
      <c r="S16" s="257"/>
      <c r="T16" s="258"/>
      <c r="U16" s="125">
        <f t="shared" ref="U16:U63" si="2">IF(SUM(B16:P16)&gt;15,15,SUM(B16:P16))</f>
        <v>0</v>
      </c>
      <c r="V16" s="50" t="str">
        <f t="shared" ref="V16:V63" si="3">IF(U16&lt;&gt;15,"ERROR","Y")</f>
        <v>ERROR</v>
      </c>
      <c r="W16" s="79">
        <f t="shared" ref="W16:W63" si="4">IF(SUM(B16:P16)&gt;15,1,0)</f>
        <v>0</v>
      </c>
      <c r="X16" s="14" t="b">
        <v>0</v>
      </c>
      <c r="Y16" s="14" t="b">
        <v>0</v>
      </c>
      <c r="Z16" s="14" t="s">
        <v>26</v>
      </c>
      <c r="AA16" s="14" t="str">
        <f t="shared" ref="AA16:AA63" si="5">IF(I16&gt;0,IF(R16="","TRUE","FALSE"),"FALSE")</f>
        <v>FALSE</v>
      </c>
      <c r="AB16" s="14">
        <f t="shared" ref="AB16:AB63" si="6">IF(R16="LUNCH",IF(U16&gt;0,1,0),0)</f>
        <v>0</v>
      </c>
      <c r="AH16" s="39" t="s">
        <v>24</v>
      </c>
      <c r="AI16" s="37"/>
      <c r="AJ16" s="37"/>
    </row>
    <row r="17" spans="1:36" ht="15" customHeight="1" x14ac:dyDescent="0.3">
      <c r="A17" s="127">
        <f t="shared" si="0"/>
        <v>0.35416666666666669</v>
      </c>
      <c r="B17" s="27"/>
      <c r="C17" s="29"/>
      <c r="D17" s="27"/>
      <c r="E17" s="29"/>
      <c r="F17" s="27"/>
      <c r="G17" s="54"/>
      <c r="H17" s="27"/>
      <c r="I17" s="29"/>
      <c r="J17" s="27"/>
      <c r="K17" s="27"/>
      <c r="L17" s="29"/>
      <c r="M17" s="29"/>
      <c r="N17" s="29"/>
      <c r="O17" s="29"/>
      <c r="P17" s="29"/>
      <c r="Q17" s="27"/>
      <c r="R17" s="256" t="str">
        <f>IF(A17&gt;$S$11-TIME(0,5,0),IF(A17&lt;$S$12,"LUNCH",""),"")</f>
        <v/>
      </c>
      <c r="S17" s="257"/>
      <c r="T17" s="258"/>
      <c r="U17" s="125">
        <f t="shared" si="2"/>
        <v>0</v>
      </c>
      <c r="V17" s="50" t="str">
        <f t="shared" si="3"/>
        <v>ERROR</v>
      </c>
      <c r="W17" s="79">
        <f t="shared" si="4"/>
        <v>0</v>
      </c>
      <c r="X17" s="14" t="b">
        <v>0</v>
      </c>
      <c r="Z17" s="14" t="s">
        <v>27</v>
      </c>
      <c r="AA17" s="14" t="str">
        <f t="shared" si="5"/>
        <v>FALSE</v>
      </c>
      <c r="AB17" s="14">
        <f t="shared" si="6"/>
        <v>0</v>
      </c>
      <c r="AH17" s="39" t="s">
        <v>25</v>
      </c>
      <c r="AI17" s="37"/>
      <c r="AJ17" s="37"/>
    </row>
    <row r="18" spans="1:36" ht="15" customHeight="1" x14ac:dyDescent="0.3">
      <c r="A18" s="127">
        <f t="shared" si="0"/>
        <v>0.36458333333333337</v>
      </c>
      <c r="B18" s="27"/>
      <c r="C18" s="31"/>
      <c r="D18" s="27"/>
      <c r="E18" s="31"/>
      <c r="F18" s="27"/>
      <c r="G18" s="31"/>
      <c r="H18" s="27"/>
      <c r="I18" s="31"/>
      <c r="J18" s="27"/>
      <c r="K18" s="53"/>
      <c r="L18" s="31"/>
      <c r="M18" s="31"/>
      <c r="N18" s="31"/>
      <c r="O18" s="31"/>
      <c r="P18" s="31"/>
      <c r="Q18" s="28"/>
      <c r="R18" s="256" t="str">
        <f t="shared" si="1"/>
        <v/>
      </c>
      <c r="S18" s="257"/>
      <c r="T18" s="258"/>
      <c r="U18" s="125">
        <f t="shared" si="2"/>
        <v>0</v>
      </c>
      <c r="V18" s="50" t="str">
        <f t="shared" si="3"/>
        <v>ERROR</v>
      </c>
      <c r="W18" s="79">
        <f t="shared" si="4"/>
        <v>0</v>
      </c>
      <c r="X18" s="14" t="b">
        <v>0</v>
      </c>
      <c r="Z18" s="14"/>
      <c r="AA18" s="14" t="str">
        <f t="shared" si="5"/>
        <v>FALSE</v>
      </c>
      <c r="AB18" s="14">
        <f t="shared" si="6"/>
        <v>0</v>
      </c>
      <c r="AH18" s="38"/>
    </row>
    <row r="19" spans="1:36" ht="15" customHeight="1" x14ac:dyDescent="0.3">
      <c r="A19" s="127">
        <f t="shared" si="0"/>
        <v>0.37500000000000006</v>
      </c>
      <c r="B19" s="27"/>
      <c r="C19" s="31"/>
      <c r="D19" s="27"/>
      <c r="E19" s="31"/>
      <c r="F19" s="27"/>
      <c r="G19" s="31"/>
      <c r="H19" s="27"/>
      <c r="I19" s="31"/>
      <c r="J19" s="27"/>
      <c r="K19" s="53"/>
      <c r="L19" s="31"/>
      <c r="M19" s="31"/>
      <c r="N19" s="31"/>
      <c r="O19" s="31"/>
      <c r="P19" s="31"/>
      <c r="Q19" s="27"/>
      <c r="R19" s="256" t="str">
        <f t="shared" si="1"/>
        <v/>
      </c>
      <c r="S19" s="257"/>
      <c r="T19" s="258"/>
      <c r="U19" s="125">
        <f t="shared" si="2"/>
        <v>0</v>
      </c>
      <c r="V19" s="50" t="str">
        <f t="shared" si="3"/>
        <v>ERROR</v>
      </c>
      <c r="W19" s="79">
        <f t="shared" si="4"/>
        <v>0</v>
      </c>
      <c r="X19" s="14" t="b">
        <v>0</v>
      </c>
      <c r="Y19" s="42"/>
      <c r="Z19" s="42"/>
      <c r="AA19" s="14" t="str">
        <f t="shared" si="5"/>
        <v>FALSE</v>
      </c>
      <c r="AB19" s="14">
        <f t="shared" si="6"/>
        <v>0</v>
      </c>
      <c r="AH19" s="38"/>
    </row>
    <row r="20" spans="1:36" ht="15" customHeight="1" x14ac:dyDescent="0.3">
      <c r="A20" s="127">
        <f t="shared" si="0"/>
        <v>0.38541666666666674</v>
      </c>
      <c r="B20" s="27"/>
      <c r="C20" s="31"/>
      <c r="D20" s="27"/>
      <c r="E20" s="31"/>
      <c r="F20" s="27"/>
      <c r="G20" s="31"/>
      <c r="H20" s="27"/>
      <c r="I20" s="31"/>
      <c r="J20" s="27"/>
      <c r="K20" s="53"/>
      <c r="L20" s="31"/>
      <c r="M20" s="31"/>
      <c r="N20" s="31"/>
      <c r="O20" s="31"/>
      <c r="P20" s="31"/>
      <c r="Q20" s="28"/>
      <c r="R20" s="256" t="str">
        <f t="shared" si="1"/>
        <v/>
      </c>
      <c r="S20" s="257"/>
      <c r="T20" s="258"/>
      <c r="U20" s="125">
        <f t="shared" si="2"/>
        <v>0</v>
      </c>
      <c r="V20" s="50" t="str">
        <f t="shared" si="3"/>
        <v>ERROR</v>
      </c>
      <c r="W20" s="79">
        <f t="shared" si="4"/>
        <v>0</v>
      </c>
      <c r="X20" s="14" t="b">
        <v>0</v>
      </c>
      <c r="Y20" s="42"/>
      <c r="Z20" s="42"/>
      <c r="AA20" s="14" t="str">
        <f t="shared" si="5"/>
        <v>FALSE</v>
      </c>
      <c r="AB20" s="14">
        <f t="shared" si="6"/>
        <v>0</v>
      </c>
      <c r="AH20" s="38"/>
    </row>
    <row r="21" spans="1:36" ht="15" customHeight="1" x14ac:dyDescent="0.3">
      <c r="A21" s="127">
        <f t="shared" si="0"/>
        <v>0.39583333333333343</v>
      </c>
      <c r="B21" s="27"/>
      <c r="C21" s="31"/>
      <c r="D21" s="27"/>
      <c r="E21" s="31"/>
      <c r="F21" s="27"/>
      <c r="G21" s="31"/>
      <c r="H21" s="27"/>
      <c r="I21" s="31"/>
      <c r="J21" s="27"/>
      <c r="K21" s="53"/>
      <c r="L21" s="31"/>
      <c r="M21" s="31"/>
      <c r="N21" s="31"/>
      <c r="O21" s="31"/>
      <c r="P21" s="31"/>
      <c r="Q21" s="27"/>
      <c r="R21" s="256" t="str">
        <f t="shared" si="1"/>
        <v/>
      </c>
      <c r="S21" s="257"/>
      <c r="T21" s="258"/>
      <c r="U21" s="125">
        <f t="shared" si="2"/>
        <v>0</v>
      </c>
      <c r="V21" s="50" t="str">
        <f t="shared" si="3"/>
        <v>ERROR</v>
      </c>
      <c r="W21" s="79">
        <f t="shared" si="4"/>
        <v>0</v>
      </c>
      <c r="X21" s="14" t="b">
        <v>0</v>
      </c>
      <c r="Y21" s="42" t="s">
        <v>97</v>
      </c>
      <c r="Z21" s="42"/>
      <c r="AA21" s="14" t="str">
        <f t="shared" si="5"/>
        <v>FALSE</v>
      </c>
      <c r="AB21" s="14">
        <f t="shared" si="6"/>
        <v>0</v>
      </c>
      <c r="AH21" s="38"/>
    </row>
    <row r="22" spans="1:36" ht="15" customHeight="1" x14ac:dyDescent="0.3">
      <c r="A22" s="127">
        <f t="shared" si="0"/>
        <v>0.40625000000000011</v>
      </c>
      <c r="B22" s="27"/>
      <c r="C22" s="31"/>
      <c r="D22" s="27"/>
      <c r="E22" s="31"/>
      <c r="F22" s="27"/>
      <c r="G22" s="31"/>
      <c r="H22" s="27"/>
      <c r="I22" s="31"/>
      <c r="J22" s="27"/>
      <c r="K22" s="53"/>
      <c r="L22" s="31"/>
      <c r="M22" s="31"/>
      <c r="N22" s="31"/>
      <c r="O22" s="31"/>
      <c r="P22" s="31"/>
      <c r="Q22" s="28"/>
      <c r="R22" s="256" t="str">
        <f t="shared" si="1"/>
        <v/>
      </c>
      <c r="S22" s="257"/>
      <c r="T22" s="258"/>
      <c r="U22" s="125">
        <f t="shared" si="2"/>
        <v>0</v>
      </c>
      <c r="V22" s="50" t="str">
        <f t="shared" si="3"/>
        <v>ERROR</v>
      </c>
      <c r="W22" s="79">
        <f t="shared" si="4"/>
        <v>0</v>
      </c>
      <c r="X22" s="14" t="b">
        <v>0</v>
      </c>
      <c r="Y22" s="42"/>
      <c r="Z22" s="42"/>
      <c r="AA22" s="14" t="str">
        <f t="shared" si="5"/>
        <v>FALSE</v>
      </c>
      <c r="AB22" s="14">
        <f t="shared" si="6"/>
        <v>0</v>
      </c>
    </row>
    <row r="23" spans="1:36" ht="15" customHeight="1" x14ac:dyDescent="0.3">
      <c r="A23" s="127">
        <f t="shared" si="0"/>
        <v>0.4166666666666668</v>
      </c>
      <c r="B23" s="27"/>
      <c r="C23" s="31"/>
      <c r="D23" s="27"/>
      <c r="E23" s="31"/>
      <c r="F23" s="27"/>
      <c r="G23" s="31"/>
      <c r="H23" s="27"/>
      <c r="I23" s="31"/>
      <c r="J23" s="27"/>
      <c r="K23" s="53"/>
      <c r="L23" s="31"/>
      <c r="M23" s="31"/>
      <c r="N23" s="31"/>
      <c r="O23" s="31"/>
      <c r="P23" s="31"/>
      <c r="Q23" s="27"/>
      <c r="R23" s="256" t="str">
        <f t="shared" si="1"/>
        <v/>
      </c>
      <c r="S23" s="257"/>
      <c r="T23" s="258"/>
      <c r="U23" s="125">
        <f t="shared" si="2"/>
        <v>0</v>
      </c>
      <c r="V23" s="50" t="str">
        <f t="shared" si="3"/>
        <v>ERROR</v>
      </c>
      <c r="W23" s="79">
        <f t="shared" si="4"/>
        <v>0</v>
      </c>
      <c r="X23" s="14" t="b">
        <v>0</v>
      </c>
      <c r="Y23" s="42"/>
      <c r="Z23" s="42"/>
      <c r="AA23" s="14" t="str">
        <f t="shared" si="5"/>
        <v>FALSE</v>
      </c>
      <c r="AB23" s="14">
        <f t="shared" si="6"/>
        <v>0</v>
      </c>
    </row>
    <row r="24" spans="1:36" ht="15" customHeight="1" x14ac:dyDescent="0.3">
      <c r="A24" s="127">
        <f t="shared" si="0"/>
        <v>0.42708333333333348</v>
      </c>
      <c r="B24" s="27"/>
      <c r="C24" s="31"/>
      <c r="D24" s="27"/>
      <c r="E24" s="31"/>
      <c r="F24" s="27"/>
      <c r="G24" s="31"/>
      <c r="H24" s="27"/>
      <c r="I24" s="31"/>
      <c r="J24" s="27"/>
      <c r="K24" s="53"/>
      <c r="L24" s="31"/>
      <c r="M24" s="31"/>
      <c r="N24" s="31"/>
      <c r="O24" s="31"/>
      <c r="P24" s="31"/>
      <c r="Q24" s="28"/>
      <c r="R24" s="256" t="str">
        <f t="shared" si="1"/>
        <v/>
      </c>
      <c r="S24" s="257"/>
      <c r="T24" s="258"/>
      <c r="U24" s="125">
        <f t="shared" si="2"/>
        <v>0</v>
      </c>
      <c r="V24" s="50" t="str">
        <f t="shared" si="3"/>
        <v>ERROR</v>
      </c>
      <c r="W24" s="79">
        <f t="shared" si="4"/>
        <v>0</v>
      </c>
      <c r="X24" s="14" t="b">
        <v>0</v>
      </c>
      <c r="Y24" s="42"/>
      <c r="Z24" s="42"/>
      <c r="AA24" s="14" t="str">
        <f t="shared" si="5"/>
        <v>FALSE</v>
      </c>
      <c r="AB24" s="14">
        <f t="shared" si="6"/>
        <v>0</v>
      </c>
    </row>
    <row r="25" spans="1:36" ht="15" customHeight="1" x14ac:dyDescent="0.3">
      <c r="A25" s="127">
        <f t="shared" si="0"/>
        <v>0.43750000000000017</v>
      </c>
      <c r="B25" s="27"/>
      <c r="C25" s="31"/>
      <c r="D25" s="27"/>
      <c r="E25" s="31"/>
      <c r="F25" s="27"/>
      <c r="G25" s="31"/>
      <c r="H25" s="27"/>
      <c r="I25" s="31"/>
      <c r="J25" s="27"/>
      <c r="K25" s="53"/>
      <c r="L25" s="31"/>
      <c r="M25" s="31"/>
      <c r="N25" s="31"/>
      <c r="O25" s="31"/>
      <c r="P25" s="31"/>
      <c r="Q25" s="27"/>
      <c r="R25" s="256" t="str">
        <f t="shared" si="1"/>
        <v/>
      </c>
      <c r="S25" s="257"/>
      <c r="T25" s="258"/>
      <c r="U25" s="125">
        <f t="shared" si="2"/>
        <v>0</v>
      </c>
      <c r="V25" s="50" t="str">
        <f t="shared" si="3"/>
        <v>ERROR</v>
      </c>
      <c r="W25" s="79">
        <f t="shared" si="4"/>
        <v>0</v>
      </c>
      <c r="X25" s="14" t="b">
        <v>0</v>
      </c>
      <c r="AA25" s="14" t="str">
        <f t="shared" si="5"/>
        <v>FALSE</v>
      </c>
      <c r="AB25" s="14">
        <f t="shared" si="6"/>
        <v>0</v>
      </c>
    </row>
    <row r="26" spans="1:36" ht="15" customHeight="1" x14ac:dyDescent="0.3">
      <c r="A26" s="127">
        <f t="shared" si="0"/>
        <v>0.44791666666666685</v>
      </c>
      <c r="B26" s="27"/>
      <c r="C26" s="31"/>
      <c r="D26" s="27"/>
      <c r="E26" s="31"/>
      <c r="F26" s="27"/>
      <c r="G26" s="31"/>
      <c r="H26" s="27"/>
      <c r="I26" s="31"/>
      <c r="J26" s="27"/>
      <c r="K26" s="53"/>
      <c r="L26" s="31"/>
      <c r="M26" s="31"/>
      <c r="N26" s="31"/>
      <c r="O26" s="31"/>
      <c r="P26" s="31"/>
      <c r="Q26" s="28"/>
      <c r="R26" s="256" t="str">
        <f t="shared" si="1"/>
        <v/>
      </c>
      <c r="S26" s="257"/>
      <c r="T26" s="258"/>
      <c r="U26" s="125">
        <f t="shared" si="2"/>
        <v>0</v>
      </c>
      <c r="V26" s="50" t="str">
        <f t="shared" si="3"/>
        <v>ERROR</v>
      </c>
      <c r="W26" s="79">
        <f t="shared" si="4"/>
        <v>0</v>
      </c>
      <c r="X26" s="14" t="b">
        <v>0</v>
      </c>
      <c r="AA26" s="14" t="str">
        <f t="shared" si="5"/>
        <v>FALSE</v>
      </c>
      <c r="AB26" s="14">
        <f t="shared" si="6"/>
        <v>0</v>
      </c>
    </row>
    <row r="27" spans="1:36" ht="15" customHeight="1" x14ac:dyDescent="0.3">
      <c r="A27" s="127">
        <f t="shared" si="0"/>
        <v>0.45833333333333354</v>
      </c>
      <c r="B27" s="27"/>
      <c r="C27" s="31"/>
      <c r="D27" s="27"/>
      <c r="E27" s="31"/>
      <c r="F27" s="27"/>
      <c r="G27" s="31"/>
      <c r="H27" s="27"/>
      <c r="I27" s="31"/>
      <c r="J27" s="27"/>
      <c r="K27" s="53"/>
      <c r="L27" s="31"/>
      <c r="M27" s="31"/>
      <c r="N27" s="31"/>
      <c r="O27" s="31"/>
      <c r="P27" s="31"/>
      <c r="Q27" s="27"/>
      <c r="R27" s="256" t="str">
        <f t="shared" si="1"/>
        <v/>
      </c>
      <c r="S27" s="257"/>
      <c r="T27" s="258"/>
      <c r="U27" s="125">
        <f t="shared" si="2"/>
        <v>0</v>
      </c>
      <c r="V27" s="50" t="str">
        <f t="shared" si="3"/>
        <v>ERROR</v>
      </c>
      <c r="W27" s="79">
        <f t="shared" si="4"/>
        <v>0</v>
      </c>
      <c r="X27" s="14" t="b">
        <v>0</v>
      </c>
      <c r="AA27" s="14" t="str">
        <f t="shared" si="5"/>
        <v>FALSE</v>
      </c>
      <c r="AB27" s="14">
        <f t="shared" si="6"/>
        <v>0</v>
      </c>
    </row>
    <row r="28" spans="1:36" ht="15" customHeight="1" x14ac:dyDescent="0.3">
      <c r="A28" s="127">
        <f t="shared" si="0"/>
        <v>0.46875000000000022</v>
      </c>
      <c r="B28" s="27"/>
      <c r="C28" s="31"/>
      <c r="D28" s="27"/>
      <c r="E28" s="31"/>
      <c r="F28" s="27"/>
      <c r="G28" s="31"/>
      <c r="H28" s="27"/>
      <c r="I28" s="31"/>
      <c r="J28" s="31"/>
      <c r="K28" s="31"/>
      <c r="L28" s="31"/>
      <c r="M28" s="31"/>
      <c r="N28" s="31"/>
      <c r="O28" s="31"/>
      <c r="P28" s="31"/>
      <c r="Q28" s="28"/>
      <c r="R28" s="256" t="str">
        <f t="shared" si="1"/>
        <v/>
      </c>
      <c r="S28" s="257"/>
      <c r="T28" s="258"/>
      <c r="U28" s="125">
        <f t="shared" si="2"/>
        <v>0</v>
      </c>
      <c r="V28" s="50" t="str">
        <f t="shared" si="3"/>
        <v>ERROR</v>
      </c>
      <c r="W28" s="79">
        <f t="shared" si="4"/>
        <v>0</v>
      </c>
      <c r="X28" s="14" t="b">
        <v>0</v>
      </c>
      <c r="AA28" s="14" t="str">
        <f t="shared" si="5"/>
        <v>FALSE</v>
      </c>
      <c r="AB28" s="14">
        <f t="shared" si="6"/>
        <v>0</v>
      </c>
    </row>
    <row r="29" spans="1:36" ht="15" customHeight="1" x14ac:dyDescent="0.3">
      <c r="A29" s="127">
        <f t="shared" si="0"/>
        <v>0.47916666666666691</v>
      </c>
      <c r="B29" s="27"/>
      <c r="C29" s="31"/>
      <c r="D29" s="27"/>
      <c r="E29" s="31"/>
      <c r="F29" s="27"/>
      <c r="G29" s="31"/>
      <c r="H29" s="27"/>
      <c r="I29" s="31"/>
      <c r="J29" s="31"/>
      <c r="K29" s="31"/>
      <c r="L29" s="31"/>
      <c r="M29" s="31"/>
      <c r="N29" s="31"/>
      <c r="O29" s="31"/>
      <c r="P29" s="31"/>
      <c r="Q29" s="27"/>
      <c r="R29" s="256" t="str">
        <f t="shared" si="1"/>
        <v/>
      </c>
      <c r="S29" s="257"/>
      <c r="T29" s="258"/>
      <c r="U29" s="125">
        <f t="shared" si="2"/>
        <v>0</v>
      </c>
      <c r="V29" s="50" t="str">
        <f t="shared" si="3"/>
        <v>ERROR</v>
      </c>
      <c r="W29" s="79">
        <f t="shared" si="4"/>
        <v>0</v>
      </c>
      <c r="X29" s="14" t="b">
        <v>0</v>
      </c>
      <c r="AA29" s="14" t="str">
        <f t="shared" si="5"/>
        <v>FALSE</v>
      </c>
      <c r="AB29" s="14">
        <f t="shared" si="6"/>
        <v>0</v>
      </c>
    </row>
    <row r="30" spans="1:36" ht="15" customHeight="1" x14ac:dyDescent="0.3">
      <c r="A30" s="127">
        <f>IF(A29&gt;$P$12-TIME(0,20,0),"",IF(A29="","",A29+TIME(0,15,0)))</f>
        <v>0.48958333333333359</v>
      </c>
      <c r="B30" s="31"/>
      <c r="C30" s="31"/>
      <c r="D30" s="27"/>
      <c r="E30" s="31"/>
      <c r="F30" s="27"/>
      <c r="G30" s="31"/>
      <c r="H30" s="27"/>
      <c r="I30" s="31"/>
      <c r="J30" s="31"/>
      <c r="K30" s="31"/>
      <c r="L30" s="31"/>
      <c r="M30" s="31"/>
      <c r="N30" s="31"/>
      <c r="O30" s="31"/>
      <c r="P30" s="31"/>
      <c r="Q30" s="28"/>
      <c r="R30" s="256" t="str">
        <f t="shared" si="1"/>
        <v/>
      </c>
      <c r="S30" s="257"/>
      <c r="T30" s="258"/>
      <c r="U30" s="125">
        <f t="shared" si="2"/>
        <v>0</v>
      </c>
      <c r="V30" s="50" t="str">
        <f t="shared" si="3"/>
        <v>ERROR</v>
      </c>
      <c r="W30" s="79">
        <f t="shared" si="4"/>
        <v>0</v>
      </c>
      <c r="X30" s="14" t="b">
        <v>0</v>
      </c>
      <c r="AA30" s="14" t="str">
        <f t="shared" si="5"/>
        <v>FALSE</v>
      </c>
      <c r="AB30" s="14">
        <f t="shared" si="6"/>
        <v>0</v>
      </c>
    </row>
    <row r="31" spans="1:36" ht="15" customHeight="1" x14ac:dyDescent="0.3">
      <c r="A31" s="127">
        <f t="shared" si="0"/>
        <v>0.50000000000000022</v>
      </c>
      <c r="B31" s="31"/>
      <c r="C31" s="31"/>
      <c r="D31" s="27"/>
      <c r="E31" s="31"/>
      <c r="F31" s="27"/>
      <c r="G31" s="31"/>
      <c r="H31" s="27"/>
      <c r="I31" s="31"/>
      <c r="J31" s="31"/>
      <c r="K31" s="31"/>
      <c r="L31" s="31"/>
      <c r="M31" s="31"/>
      <c r="N31" s="31"/>
      <c r="O31" s="31"/>
      <c r="P31" s="31"/>
      <c r="Q31" s="27"/>
      <c r="R31" s="256" t="str">
        <f t="shared" si="1"/>
        <v>LUNCH</v>
      </c>
      <c r="S31" s="257"/>
      <c r="T31" s="258"/>
      <c r="U31" s="125">
        <f t="shared" si="2"/>
        <v>0</v>
      </c>
      <c r="V31" s="50" t="str">
        <f t="shared" si="3"/>
        <v>ERROR</v>
      </c>
      <c r="W31" s="79">
        <f t="shared" si="4"/>
        <v>0</v>
      </c>
      <c r="X31" s="14" t="b">
        <v>0</v>
      </c>
      <c r="AA31" s="14" t="str">
        <f t="shared" si="5"/>
        <v>FALSE</v>
      </c>
      <c r="AB31" s="14">
        <f t="shared" si="6"/>
        <v>0</v>
      </c>
    </row>
    <row r="32" spans="1:36" ht="15" customHeight="1" x14ac:dyDescent="0.3">
      <c r="A32" s="127">
        <f t="shared" si="0"/>
        <v>0.51041666666666685</v>
      </c>
      <c r="B32" s="31"/>
      <c r="C32" s="31"/>
      <c r="D32" s="27"/>
      <c r="E32" s="31"/>
      <c r="F32" s="27"/>
      <c r="G32" s="31"/>
      <c r="H32" s="28"/>
      <c r="I32" s="31"/>
      <c r="J32" s="31"/>
      <c r="K32" s="31"/>
      <c r="L32" s="31"/>
      <c r="M32" s="31"/>
      <c r="N32" s="31"/>
      <c r="O32" s="31"/>
      <c r="P32" s="31"/>
      <c r="Q32" s="28"/>
      <c r="R32" s="256" t="str">
        <f t="shared" si="1"/>
        <v>LUNCH</v>
      </c>
      <c r="S32" s="257"/>
      <c r="T32" s="258"/>
      <c r="U32" s="125">
        <f t="shared" si="2"/>
        <v>0</v>
      </c>
      <c r="V32" s="50" t="str">
        <f t="shared" si="3"/>
        <v>ERROR</v>
      </c>
      <c r="W32" s="79">
        <f t="shared" si="4"/>
        <v>0</v>
      </c>
      <c r="X32" s="14" t="b">
        <v>0</v>
      </c>
      <c r="AA32" s="14" t="str">
        <f t="shared" si="5"/>
        <v>FALSE</v>
      </c>
      <c r="AB32" s="14">
        <f t="shared" si="6"/>
        <v>0</v>
      </c>
    </row>
    <row r="33" spans="1:28" ht="15" customHeight="1" x14ac:dyDescent="0.3">
      <c r="A33" s="127">
        <f t="shared" si="0"/>
        <v>0.52083333333333348</v>
      </c>
      <c r="B33" s="30"/>
      <c r="C33" s="30"/>
      <c r="D33" s="27"/>
      <c r="E33" s="30"/>
      <c r="F33" s="27"/>
      <c r="G33" s="31"/>
      <c r="H33" s="27"/>
      <c r="I33" s="30"/>
      <c r="J33" s="30"/>
      <c r="K33" s="30"/>
      <c r="L33" s="30"/>
      <c r="M33" s="30"/>
      <c r="N33" s="30"/>
      <c r="O33" s="30"/>
      <c r="P33" s="30"/>
      <c r="Q33" s="27"/>
      <c r="R33" s="256" t="str">
        <f t="shared" si="1"/>
        <v>LUNCH</v>
      </c>
      <c r="S33" s="257"/>
      <c r="T33" s="258"/>
      <c r="U33" s="125">
        <f t="shared" si="2"/>
        <v>0</v>
      </c>
      <c r="V33" s="50" t="str">
        <f t="shared" si="3"/>
        <v>ERROR</v>
      </c>
      <c r="W33" s="79">
        <f t="shared" si="4"/>
        <v>0</v>
      </c>
      <c r="X33" s="14" t="b">
        <v>0</v>
      </c>
      <c r="AA33" s="14" t="str">
        <f t="shared" si="5"/>
        <v>FALSE</v>
      </c>
      <c r="AB33" s="14">
        <f t="shared" si="6"/>
        <v>0</v>
      </c>
    </row>
    <row r="34" spans="1:28" ht="15" customHeight="1" x14ac:dyDescent="0.3">
      <c r="A34" s="127">
        <f t="shared" si="0"/>
        <v>0.53125000000000011</v>
      </c>
      <c r="B34" s="30"/>
      <c r="C34" s="30"/>
      <c r="D34" s="27"/>
      <c r="E34" s="30"/>
      <c r="F34" s="27"/>
      <c r="G34" s="30"/>
      <c r="H34" s="28"/>
      <c r="I34" s="30"/>
      <c r="J34" s="30"/>
      <c r="K34" s="30"/>
      <c r="L34" s="30"/>
      <c r="M34" s="30"/>
      <c r="N34" s="30"/>
      <c r="O34" s="30"/>
      <c r="P34" s="30"/>
      <c r="Q34" s="28"/>
      <c r="R34" s="256" t="str">
        <f t="shared" si="1"/>
        <v>LUNCH</v>
      </c>
      <c r="S34" s="257"/>
      <c r="T34" s="258"/>
      <c r="U34" s="125">
        <f t="shared" si="2"/>
        <v>0</v>
      </c>
      <c r="V34" s="50" t="str">
        <f t="shared" si="3"/>
        <v>ERROR</v>
      </c>
      <c r="W34" s="79">
        <f t="shared" si="4"/>
        <v>0</v>
      </c>
      <c r="X34" s="14" t="b">
        <v>0</v>
      </c>
      <c r="AA34" s="14" t="str">
        <f t="shared" si="5"/>
        <v>FALSE</v>
      </c>
      <c r="AB34" s="14">
        <f t="shared" si="6"/>
        <v>0</v>
      </c>
    </row>
    <row r="35" spans="1:28" ht="15" customHeight="1" x14ac:dyDescent="0.3">
      <c r="A35" s="127">
        <f t="shared" si="0"/>
        <v>0.54166666666666674</v>
      </c>
      <c r="B35" s="30"/>
      <c r="C35" s="30"/>
      <c r="D35" s="27"/>
      <c r="E35" s="30"/>
      <c r="F35" s="27"/>
      <c r="G35" s="31"/>
      <c r="H35" s="27"/>
      <c r="I35" s="30"/>
      <c r="J35" s="30"/>
      <c r="K35" s="30"/>
      <c r="L35" s="30"/>
      <c r="M35" s="30"/>
      <c r="N35" s="30"/>
      <c r="O35" s="30"/>
      <c r="P35" s="30"/>
      <c r="Q35" s="27"/>
      <c r="R35" s="256" t="str">
        <f t="shared" si="1"/>
        <v/>
      </c>
      <c r="S35" s="257"/>
      <c r="T35" s="258"/>
      <c r="U35" s="125">
        <f t="shared" si="2"/>
        <v>0</v>
      </c>
      <c r="V35" s="50" t="str">
        <f t="shared" si="3"/>
        <v>ERROR</v>
      </c>
      <c r="W35" s="79">
        <f t="shared" si="4"/>
        <v>0</v>
      </c>
      <c r="X35" s="14" t="b">
        <v>0</v>
      </c>
      <c r="AA35" s="14" t="str">
        <f t="shared" si="5"/>
        <v>FALSE</v>
      </c>
      <c r="AB35" s="14">
        <f t="shared" si="6"/>
        <v>0</v>
      </c>
    </row>
    <row r="36" spans="1:28" ht="15" customHeight="1" x14ac:dyDescent="0.3">
      <c r="A36" s="127">
        <f t="shared" si="0"/>
        <v>0.55208333333333337</v>
      </c>
      <c r="B36" s="30"/>
      <c r="C36" s="30"/>
      <c r="D36" s="27"/>
      <c r="E36" s="30"/>
      <c r="F36" s="27"/>
      <c r="G36" s="30"/>
      <c r="H36" s="28"/>
      <c r="I36" s="30"/>
      <c r="J36" s="30"/>
      <c r="K36" s="30"/>
      <c r="L36" s="30"/>
      <c r="M36" s="30"/>
      <c r="N36" s="30"/>
      <c r="O36" s="30"/>
      <c r="P36" s="30"/>
      <c r="Q36" s="28"/>
      <c r="R36" s="256" t="str">
        <f t="shared" si="1"/>
        <v/>
      </c>
      <c r="S36" s="257"/>
      <c r="T36" s="258"/>
      <c r="U36" s="125">
        <f t="shared" si="2"/>
        <v>0</v>
      </c>
      <c r="V36" s="50" t="str">
        <f t="shared" si="3"/>
        <v>ERROR</v>
      </c>
      <c r="W36" s="79">
        <f t="shared" si="4"/>
        <v>0</v>
      </c>
      <c r="X36" s="14" t="b">
        <v>0</v>
      </c>
      <c r="AA36" s="14" t="str">
        <f t="shared" si="5"/>
        <v>FALSE</v>
      </c>
      <c r="AB36" s="14">
        <f t="shared" si="6"/>
        <v>0</v>
      </c>
    </row>
    <row r="37" spans="1:28" ht="15" customHeight="1" x14ac:dyDescent="0.3">
      <c r="A37" s="127">
        <f t="shared" si="0"/>
        <v>0.5625</v>
      </c>
      <c r="B37" s="30"/>
      <c r="C37" s="30"/>
      <c r="D37" s="27"/>
      <c r="E37" s="30"/>
      <c r="F37" s="27"/>
      <c r="G37" s="31"/>
      <c r="H37" s="27"/>
      <c r="I37" s="30"/>
      <c r="J37" s="30"/>
      <c r="K37" s="30"/>
      <c r="L37" s="30"/>
      <c r="M37" s="30"/>
      <c r="N37" s="30"/>
      <c r="O37" s="30"/>
      <c r="P37" s="30"/>
      <c r="Q37" s="27"/>
      <c r="R37" s="256" t="str">
        <f t="shared" si="1"/>
        <v/>
      </c>
      <c r="S37" s="257"/>
      <c r="T37" s="258"/>
      <c r="U37" s="125">
        <f t="shared" si="2"/>
        <v>0</v>
      </c>
      <c r="V37" s="50" t="str">
        <f t="shared" si="3"/>
        <v>ERROR</v>
      </c>
      <c r="W37" s="79">
        <f t="shared" si="4"/>
        <v>0</v>
      </c>
      <c r="X37" s="14" t="b">
        <v>0</v>
      </c>
      <c r="AA37" s="14" t="str">
        <f t="shared" si="5"/>
        <v>FALSE</v>
      </c>
      <c r="AB37" s="14">
        <f t="shared" si="6"/>
        <v>0</v>
      </c>
    </row>
    <row r="38" spans="1:28" ht="15" customHeight="1" x14ac:dyDescent="0.3">
      <c r="A38" s="127">
        <f t="shared" si="0"/>
        <v>0.57291666666666663</v>
      </c>
      <c r="B38" s="30"/>
      <c r="C38" s="30"/>
      <c r="D38" s="27"/>
      <c r="E38" s="30"/>
      <c r="F38" s="27"/>
      <c r="G38" s="30"/>
      <c r="H38" s="28"/>
      <c r="I38" s="30"/>
      <c r="J38" s="30"/>
      <c r="K38" s="30"/>
      <c r="L38" s="30"/>
      <c r="M38" s="30"/>
      <c r="N38" s="30"/>
      <c r="O38" s="30"/>
      <c r="P38" s="30"/>
      <c r="Q38" s="28"/>
      <c r="R38" s="256" t="str">
        <f t="shared" si="1"/>
        <v/>
      </c>
      <c r="S38" s="257"/>
      <c r="T38" s="258"/>
      <c r="U38" s="125">
        <f t="shared" si="2"/>
        <v>0</v>
      </c>
      <c r="V38" s="50" t="str">
        <f t="shared" si="3"/>
        <v>ERROR</v>
      </c>
      <c r="W38" s="79">
        <f t="shared" si="4"/>
        <v>0</v>
      </c>
      <c r="X38" s="14" t="b">
        <v>0</v>
      </c>
      <c r="AA38" s="14" t="str">
        <f t="shared" si="5"/>
        <v>FALSE</v>
      </c>
      <c r="AB38" s="14">
        <f t="shared" si="6"/>
        <v>0</v>
      </c>
    </row>
    <row r="39" spans="1:28" ht="15" customHeight="1" x14ac:dyDescent="0.3">
      <c r="A39" s="127">
        <f t="shared" si="0"/>
        <v>0.58333333333333326</v>
      </c>
      <c r="B39" s="30"/>
      <c r="C39" s="30"/>
      <c r="D39" s="27"/>
      <c r="E39" s="30"/>
      <c r="F39" s="27"/>
      <c r="G39" s="31"/>
      <c r="H39" s="27"/>
      <c r="I39" s="30"/>
      <c r="J39" s="30"/>
      <c r="K39" s="30"/>
      <c r="L39" s="30"/>
      <c r="M39" s="30"/>
      <c r="N39" s="30"/>
      <c r="O39" s="30"/>
      <c r="P39" s="30"/>
      <c r="Q39" s="27"/>
      <c r="R39" s="256" t="str">
        <f t="shared" si="1"/>
        <v/>
      </c>
      <c r="S39" s="257"/>
      <c r="T39" s="258"/>
      <c r="U39" s="125">
        <f t="shared" si="2"/>
        <v>0</v>
      </c>
      <c r="V39" s="50" t="str">
        <f t="shared" si="3"/>
        <v>ERROR</v>
      </c>
      <c r="W39" s="79">
        <f t="shared" si="4"/>
        <v>0</v>
      </c>
      <c r="X39" s="14" t="b">
        <v>0</v>
      </c>
      <c r="AA39" s="14" t="str">
        <f t="shared" si="5"/>
        <v>FALSE</v>
      </c>
      <c r="AB39" s="14">
        <f t="shared" si="6"/>
        <v>0</v>
      </c>
    </row>
    <row r="40" spans="1:28" ht="15" customHeight="1" x14ac:dyDescent="0.3">
      <c r="A40" s="127">
        <f t="shared" si="0"/>
        <v>0.59374999999999989</v>
      </c>
      <c r="B40" s="30"/>
      <c r="C40" s="30"/>
      <c r="D40" s="27"/>
      <c r="E40" s="30"/>
      <c r="F40" s="27"/>
      <c r="G40" s="30"/>
      <c r="H40" s="28"/>
      <c r="I40" s="30"/>
      <c r="J40" s="30"/>
      <c r="K40" s="30"/>
      <c r="L40" s="30"/>
      <c r="M40" s="30"/>
      <c r="N40" s="30"/>
      <c r="O40" s="30"/>
      <c r="P40" s="30"/>
      <c r="Q40" s="28"/>
      <c r="R40" s="256" t="str">
        <f t="shared" si="1"/>
        <v/>
      </c>
      <c r="S40" s="257"/>
      <c r="T40" s="258"/>
      <c r="U40" s="125">
        <f t="shared" si="2"/>
        <v>0</v>
      </c>
      <c r="V40" s="50" t="str">
        <f t="shared" si="3"/>
        <v>ERROR</v>
      </c>
      <c r="W40" s="79">
        <f t="shared" si="4"/>
        <v>0</v>
      </c>
      <c r="X40" s="14" t="b">
        <v>0</v>
      </c>
      <c r="AA40" s="14" t="str">
        <f t="shared" si="5"/>
        <v>FALSE</v>
      </c>
      <c r="AB40" s="14">
        <f t="shared" si="6"/>
        <v>0</v>
      </c>
    </row>
    <row r="41" spans="1:28" ht="15" customHeight="1" x14ac:dyDescent="0.3">
      <c r="A41" s="127">
        <f t="shared" si="0"/>
        <v>0.60416666666666652</v>
      </c>
      <c r="B41" s="30"/>
      <c r="C41" s="30"/>
      <c r="D41" s="27"/>
      <c r="E41" s="30"/>
      <c r="F41" s="27"/>
      <c r="G41" s="31"/>
      <c r="H41" s="27"/>
      <c r="I41" s="30"/>
      <c r="J41" s="30"/>
      <c r="K41" s="30"/>
      <c r="L41" s="30"/>
      <c r="M41" s="30"/>
      <c r="N41" s="30"/>
      <c r="O41" s="30"/>
      <c r="P41" s="30"/>
      <c r="Q41" s="27"/>
      <c r="R41" s="256" t="str">
        <f t="shared" si="1"/>
        <v/>
      </c>
      <c r="S41" s="257"/>
      <c r="T41" s="258"/>
      <c r="U41" s="125">
        <f t="shared" si="2"/>
        <v>0</v>
      </c>
      <c r="V41" s="50" t="str">
        <f t="shared" si="3"/>
        <v>ERROR</v>
      </c>
      <c r="W41" s="79">
        <f t="shared" si="4"/>
        <v>0</v>
      </c>
      <c r="X41" s="14" t="b">
        <v>0</v>
      </c>
      <c r="AA41" s="14" t="str">
        <f t="shared" si="5"/>
        <v>FALSE</v>
      </c>
      <c r="AB41" s="14">
        <f t="shared" si="6"/>
        <v>0</v>
      </c>
    </row>
    <row r="42" spans="1:28" ht="15" customHeight="1" x14ac:dyDescent="0.3">
      <c r="A42" s="127">
        <f t="shared" si="0"/>
        <v>0.61458333333333315</v>
      </c>
      <c r="B42" s="30"/>
      <c r="C42" s="30"/>
      <c r="D42" s="27"/>
      <c r="E42" s="30"/>
      <c r="F42" s="27"/>
      <c r="G42" s="30"/>
      <c r="H42" s="28"/>
      <c r="I42" s="30"/>
      <c r="J42" s="30"/>
      <c r="K42" s="30"/>
      <c r="L42" s="30"/>
      <c r="M42" s="30"/>
      <c r="N42" s="30"/>
      <c r="O42" s="30"/>
      <c r="P42" s="30"/>
      <c r="Q42" s="28"/>
      <c r="R42" s="256" t="str">
        <f t="shared" si="1"/>
        <v/>
      </c>
      <c r="S42" s="257"/>
      <c r="T42" s="258"/>
      <c r="U42" s="125">
        <f t="shared" si="2"/>
        <v>0</v>
      </c>
      <c r="V42" s="50" t="str">
        <f t="shared" si="3"/>
        <v>ERROR</v>
      </c>
      <c r="W42" s="79">
        <f t="shared" si="4"/>
        <v>0</v>
      </c>
      <c r="X42" s="14" t="b">
        <v>0</v>
      </c>
      <c r="AA42" s="14" t="str">
        <f t="shared" si="5"/>
        <v>FALSE</v>
      </c>
      <c r="AB42" s="14">
        <f t="shared" si="6"/>
        <v>0</v>
      </c>
    </row>
    <row r="43" spans="1:28" ht="15" customHeight="1" x14ac:dyDescent="0.3">
      <c r="A43" s="127">
        <f t="shared" si="0"/>
        <v>0.62499999999999978</v>
      </c>
      <c r="B43" s="30"/>
      <c r="C43" s="30"/>
      <c r="D43" s="27"/>
      <c r="E43" s="30"/>
      <c r="F43" s="27"/>
      <c r="G43" s="31"/>
      <c r="H43" s="27"/>
      <c r="I43" s="30"/>
      <c r="J43" s="30"/>
      <c r="K43" s="30"/>
      <c r="L43" s="30"/>
      <c r="M43" s="30"/>
      <c r="N43" s="30"/>
      <c r="O43" s="30"/>
      <c r="P43" s="30"/>
      <c r="Q43" s="27"/>
      <c r="R43" s="256" t="str">
        <f t="shared" si="1"/>
        <v/>
      </c>
      <c r="S43" s="257"/>
      <c r="T43" s="258"/>
      <c r="U43" s="125">
        <f t="shared" si="2"/>
        <v>0</v>
      </c>
      <c r="V43" s="50" t="str">
        <f t="shared" si="3"/>
        <v>ERROR</v>
      </c>
      <c r="W43" s="79">
        <f t="shared" si="4"/>
        <v>0</v>
      </c>
      <c r="X43" s="14" t="b">
        <v>0</v>
      </c>
      <c r="AA43" s="14" t="str">
        <f t="shared" si="5"/>
        <v>FALSE</v>
      </c>
      <c r="AB43" s="14">
        <f t="shared" si="6"/>
        <v>0</v>
      </c>
    </row>
    <row r="44" spans="1:28" ht="15" customHeight="1" x14ac:dyDescent="0.3">
      <c r="A44" s="127">
        <f t="shared" si="0"/>
        <v>0.63541666666666641</v>
      </c>
      <c r="B44" s="30"/>
      <c r="C44" s="30"/>
      <c r="D44" s="27"/>
      <c r="E44" s="30"/>
      <c r="F44" s="27"/>
      <c r="G44" s="30"/>
      <c r="H44" s="28"/>
      <c r="I44" s="30"/>
      <c r="J44" s="30"/>
      <c r="K44" s="30"/>
      <c r="L44" s="30"/>
      <c r="M44" s="30"/>
      <c r="N44" s="30"/>
      <c r="O44" s="30"/>
      <c r="P44" s="30"/>
      <c r="Q44" s="28"/>
      <c r="R44" s="256" t="str">
        <f t="shared" si="1"/>
        <v/>
      </c>
      <c r="S44" s="257"/>
      <c r="T44" s="258"/>
      <c r="U44" s="125">
        <f t="shared" si="2"/>
        <v>0</v>
      </c>
      <c r="V44" s="50" t="str">
        <f t="shared" si="3"/>
        <v>ERROR</v>
      </c>
      <c r="W44" s="79">
        <f t="shared" si="4"/>
        <v>0</v>
      </c>
      <c r="X44" s="14" t="b">
        <v>0</v>
      </c>
      <c r="AA44" s="14" t="str">
        <f t="shared" si="5"/>
        <v>FALSE</v>
      </c>
      <c r="AB44" s="14">
        <f t="shared" si="6"/>
        <v>0</v>
      </c>
    </row>
    <row r="45" spans="1:28" ht="15" customHeight="1" x14ac:dyDescent="0.3">
      <c r="A45" s="127">
        <f t="shared" si="0"/>
        <v>0.64583333333333304</v>
      </c>
      <c r="B45" s="30"/>
      <c r="C45" s="30"/>
      <c r="D45" s="27"/>
      <c r="E45" s="30"/>
      <c r="F45" s="27"/>
      <c r="G45" s="31"/>
      <c r="H45" s="27"/>
      <c r="I45" s="30"/>
      <c r="J45" s="30"/>
      <c r="K45" s="30"/>
      <c r="L45" s="30"/>
      <c r="M45" s="30"/>
      <c r="N45" s="30"/>
      <c r="O45" s="30"/>
      <c r="P45" s="30"/>
      <c r="Q45" s="27"/>
      <c r="R45" s="256" t="str">
        <f t="shared" si="1"/>
        <v/>
      </c>
      <c r="S45" s="257"/>
      <c r="T45" s="258"/>
      <c r="U45" s="125">
        <f t="shared" si="2"/>
        <v>0</v>
      </c>
      <c r="V45" s="50" t="str">
        <f t="shared" si="3"/>
        <v>ERROR</v>
      </c>
      <c r="W45" s="79">
        <f t="shared" si="4"/>
        <v>0</v>
      </c>
      <c r="X45" s="14" t="b">
        <v>0</v>
      </c>
      <c r="AA45" s="14" t="str">
        <f t="shared" si="5"/>
        <v>FALSE</v>
      </c>
      <c r="AB45" s="14">
        <f t="shared" si="6"/>
        <v>0</v>
      </c>
    </row>
    <row r="46" spans="1:28" ht="15" customHeight="1" x14ac:dyDescent="0.3">
      <c r="A46" s="127">
        <f t="shared" si="0"/>
        <v>0.65624999999999967</v>
      </c>
      <c r="B46" s="30"/>
      <c r="C46" s="30"/>
      <c r="D46" s="27"/>
      <c r="E46" s="30"/>
      <c r="F46" s="27"/>
      <c r="G46" s="30"/>
      <c r="H46" s="28"/>
      <c r="I46" s="30"/>
      <c r="J46" s="30"/>
      <c r="K46" s="30"/>
      <c r="L46" s="30"/>
      <c r="M46" s="30"/>
      <c r="N46" s="30"/>
      <c r="O46" s="30"/>
      <c r="P46" s="30"/>
      <c r="Q46" s="28"/>
      <c r="R46" s="256" t="str">
        <f t="shared" si="1"/>
        <v/>
      </c>
      <c r="S46" s="257"/>
      <c r="T46" s="258"/>
      <c r="U46" s="125">
        <f t="shared" si="2"/>
        <v>0</v>
      </c>
      <c r="V46" s="50" t="str">
        <f t="shared" si="3"/>
        <v>ERROR</v>
      </c>
      <c r="W46" s="79">
        <f t="shared" si="4"/>
        <v>0</v>
      </c>
      <c r="X46" s="14" t="b">
        <v>0</v>
      </c>
      <c r="AA46" s="14" t="str">
        <f t="shared" si="5"/>
        <v>FALSE</v>
      </c>
      <c r="AB46" s="14">
        <f t="shared" si="6"/>
        <v>0</v>
      </c>
    </row>
    <row r="47" spans="1:28" ht="15" customHeight="1" x14ac:dyDescent="0.3">
      <c r="A47" s="127">
        <f t="shared" si="0"/>
        <v>0.6666666666666663</v>
      </c>
      <c r="B47" s="30"/>
      <c r="C47" s="30"/>
      <c r="D47" s="27"/>
      <c r="E47" s="30"/>
      <c r="F47" s="27"/>
      <c r="G47" s="31"/>
      <c r="H47" s="27"/>
      <c r="I47" s="30"/>
      <c r="J47" s="30"/>
      <c r="K47" s="30"/>
      <c r="L47" s="30"/>
      <c r="M47" s="30"/>
      <c r="N47" s="30"/>
      <c r="O47" s="30"/>
      <c r="P47" s="30"/>
      <c r="Q47" s="28"/>
      <c r="R47" s="256" t="str">
        <f t="shared" si="1"/>
        <v/>
      </c>
      <c r="S47" s="257"/>
      <c r="T47" s="258"/>
      <c r="U47" s="125">
        <f t="shared" si="2"/>
        <v>0</v>
      </c>
      <c r="V47" s="50" t="str">
        <f t="shared" si="3"/>
        <v>ERROR</v>
      </c>
      <c r="W47" s="79">
        <f t="shared" si="4"/>
        <v>0</v>
      </c>
      <c r="X47" s="14" t="b">
        <v>0</v>
      </c>
      <c r="AA47" s="14" t="str">
        <f t="shared" si="5"/>
        <v>FALSE</v>
      </c>
      <c r="AB47" s="14">
        <f t="shared" si="6"/>
        <v>0</v>
      </c>
    </row>
    <row r="48" spans="1:28" ht="15" customHeight="1" x14ac:dyDescent="0.3">
      <c r="A48" s="127">
        <f t="shared" si="0"/>
        <v>0.67708333333333293</v>
      </c>
      <c r="B48" s="30"/>
      <c r="C48" s="30"/>
      <c r="D48" s="27"/>
      <c r="E48" s="30"/>
      <c r="F48" s="27"/>
      <c r="G48" s="30"/>
      <c r="H48" s="28"/>
      <c r="I48" s="30"/>
      <c r="J48" s="30"/>
      <c r="K48" s="30"/>
      <c r="L48" s="30"/>
      <c r="M48" s="30"/>
      <c r="N48" s="30"/>
      <c r="O48" s="30"/>
      <c r="P48" s="30"/>
      <c r="Q48" s="27"/>
      <c r="R48" s="256" t="str">
        <f t="shared" si="1"/>
        <v/>
      </c>
      <c r="S48" s="257"/>
      <c r="T48" s="258"/>
      <c r="U48" s="125">
        <f t="shared" si="2"/>
        <v>0</v>
      </c>
      <c r="V48" s="50" t="str">
        <f t="shared" si="3"/>
        <v>ERROR</v>
      </c>
      <c r="W48" s="79">
        <v>0</v>
      </c>
      <c r="X48" s="14" t="b">
        <v>0</v>
      </c>
      <c r="AA48" s="14" t="str">
        <f t="shared" si="5"/>
        <v>FALSE</v>
      </c>
      <c r="AB48" s="14">
        <f t="shared" si="6"/>
        <v>0</v>
      </c>
    </row>
    <row r="49" spans="1:28" ht="15" customHeight="1" x14ac:dyDescent="0.3">
      <c r="A49" s="127">
        <f t="shared" si="0"/>
        <v>0.68749999999999956</v>
      </c>
      <c r="B49" s="30"/>
      <c r="C49" s="30"/>
      <c r="D49" s="27"/>
      <c r="E49" s="30"/>
      <c r="F49" s="27"/>
      <c r="G49" s="31"/>
      <c r="H49" s="27"/>
      <c r="I49" s="30"/>
      <c r="J49" s="30"/>
      <c r="K49" s="30"/>
      <c r="L49" s="30"/>
      <c r="M49" s="30"/>
      <c r="N49" s="30"/>
      <c r="O49" s="30"/>
      <c r="P49" s="30"/>
      <c r="Q49" s="28"/>
      <c r="R49" s="256" t="str">
        <f t="shared" si="1"/>
        <v/>
      </c>
      <c r="S49" s="257"/>
      <c r="T49" s="258"/>
      <c r="U49" s="125">
        <f t="shared" si="2"/>
        <v>0</v>
      </c>
      <c r="V49" s="50" t="str">
        <f t="shared" si="3"/>
        <v>ERROR</v>
      </c>
      <c r="W49" s="79">
        <f t="shared" si="4"/>
        <v>0</v>
      </c>
      <c r="X49" s="14" t="b">
        <v>0</v>
      </c>
      <c r="AA49" s="14" t="str">
        <f t="shared" si="5"/>
        <v>FALSE</v>
      </c>
      <c r="AB49" s="14">
        <f t="shared" si="6"/>
        <v>0</v>
      </c>
    </row>
    <row r="50" spans="1:28" ht="15" customHeight="1" x14ac:dyDescent="0.3">
      <c r="A50" s="127">
        <f t="shared" si="0"/>
        <v>0.69791666666666619</v>
      </c>
      <c r="B50" s="30"/>
      <c r="C50" s="30"/>
      <c r="D50" s="27"/>
      <c r="E50" s="30"/>
      <c r="F50" s="27"/>
      <c r="G50" s="30"/>
      <c r="H50" s="28"/>
      <c r="I50" s="30"/>
      <c r="J50" s="30"/>
      <c r="K50" s="30"/>
      <c r="L50" s="30"/>
      <c r="M50" s="30"/>
      <c r="N50" s="30"/>
      <c r="O50" s="30"/>
      <c r="P50" s="30"/>
      <c r="Q50" s="27"/>
      <c r="R50" s="256" t="str">
        <f t="shared" si="1"/>
        <v/>
      </c>
      <c r="S50" s="257"/>
      <c r="T50" s="258"/>
      <c r="U50" s="125">
        <f t="shared" si="2"/>
        <v>0</v>
      </c>
      <c r="V50" s="50" t="str">
        <f t="shared" si="3"/>
        <v>ERROR</v>
      </c>
      <c r="W50" s="79">
        <f t="shared" si="4"/>
        <v>0</v>
      </c>
      <c r="X50" s="14" t="b">
        <v>0</v>
      </c>
      <c r="AA50" s="14" t="str">
        <f t="shared" si="5"/>
        <v>FALSE</v>
      </c>
      <c r="AB50" s="14">
        <f t="shared" si="6"/>
        <v>0</v>
      </c>
    </row>
    <row r="51" spans="1:28" ht="15" customHeight="1" x14ac:dyDescent="0.3">
      <c r="A51" s="127" t="str">
        <f t="shared" si="0"/>
        <v/>
      </c>
      <c r="B51" s="30"/>
      <c r="C51" s="30"/>
      <c r="D51" s="27"/>
      <c r="E51" s="30"/>
      <c r="F51" s="27"/>
      <c r="G51" s="31"/>
      <c r="H51" s="27"/>
      <c r="I51" s="30"/>
      <c r="J51" s="30"/>
      <c r="K51" s="30"/>
      <c r="L51" s="30"/>
      <c r="M51" s="30"/>
      <c r="N51" s="30"/>
      <c r="O51" s="30"/>
      <c r="P51" s="30"/>
      <c r="Q51" s="28"/>
      <c r="R51" s="256" t="str">
        <f t="shared" si="1"/>
        <v/>
      </c>
      <c r="S51" s="257"/>
      <c r="T51" s="258"/>
      <c r="U51" s="125">
        <f t="shared" si="2"/>
        <v>0</v>
      </c>
      <c r="V51" s="50" t="str">
        <f t="shared" si="3"/>
        <v>ERROR</v>
      </c>
      <c r="W51" s="79">
        <f t="shared" si="4"/>
        <v>0</v>
      </c>
      <c r="X51" s="14" t="b">
        <v>0</v>
      </c>
      <c r="AA51" s="14" t="str">
        <f t="shared" si="5"/>
        <v>FALSE</v>
      </c>
      <c r="AB51" s="14">
        <f t="shared" si="6"/>
        <v>0</v>
      </c>
    </row>
    <row r="52" spans="1:28" ht="15" customHeight="1" x14ac:dyDescent="0.3">
      <c r="A52" s="127" t="str">
        <f t="shared" si="0"/>
        <v/>
      </c>
      <c r="B52" s="30"/>
      <c r="C52" s="30"/>
      <c r="D52" s="27"/>
      <c r="E52" s="30"/>
      <c r="F52" s="27"/>
      <c r="G52" s="30"/>
      <c r="H52" s="30"/>
      <c r="I52" s="30"/>
      <c r="J52" s="30"/>
      <c r="K52" s="30"/>
      <c r="L52" s="30"/>
      <c r="M52" s="30"/>
      <c r="N52" s="30"/>
      <c r="O52" s="30"/>
      <c r="P52" s="30"/>
      <c r="Q52" s="27"/>
      <c r="R52" s="256" t="str">
        <f t="shared" si="1"/>
        <v/>
      </c>
      <c r="S52" s="257"/>
      <c r="T52" s="258"/>
      <c r="U52" s="125">
        <f t="shared" si="2"/>
        <v>0</v>
      </c>
      <c r="V52" s="50" t="str">
        <f t="shared" si="3"/>
        <v>ERROR</v>
      </c>
      <c r="W52" s="79">
        <f t="shared" si="4"/>
        <v>0</v>
      </c>
      <c r="X52" s="14" t="b">
        <v>0</v>
      </c>
      <c r="AA52" s="14" t="str">
        <f t="shared" si="5"/>
        <v>FALSE</v>
      </c>
      <c r="AB52" s="14">
        <f t="shared" si="6"/>
        <v>0</v>
      </c>
    </row>
    <row r="53" spans="1:28" ht="15" customHeight="1" x14ac:dyDescent="0.3">
      <c r="A53" s="127" t="str">
        <f t="shared" si="0"/>
        <v/>
      </c>
      <c r="B53" s="30"/>
      <c r="C53" s="30"/>
      <c r="D53" s="27"/>
      <c r="E53" s="30"/>
      <c r="F53" s="27"/>
      <c r="G53" s="30"/>
      <c r="H53" s="30"/>
      <c r="I53" s="30"/>
      <c r="J53" s="30"/>
      <c r="K53" s="30"/>
      <c r="L53" s="30"/>
      <c r="M53" s="30"/>
      <c r="N53" s="30"/>
      <c r="O53" s="30"/>
      <c r="P53" s="30"/>
      <c r="Q53" s="28"/>
      <c r="R53" s="256" t="str">
        <f t="shared" si="1"/>
        <v/>
      </c>
      <c r="S53" s="257"/>
      <c r="T53" s="258"/>
      <c r="U53" s="125">
        <f t="shared" si="2"/>
        <v>0</v>
      </c>
      <c r="V53" s="50" t="str">
        <f t="shared" si="3"/>
        <v>ERROR</v>
      </c>
      <c r="W53" s="79">
        <f t="shared" si="4"/>
        <v>0</v>
      </c>
      <c r="X53" s="14" t="b">
        <v>0</v>
      </c>
      <c r="AA53" s="14" t="str">
        <f t="shared" si="5"/>
        <v>FALSE</v>
      </c>
      <c r="AB53" s="14">
        <f t="shared" si="6"/>
        <v>0</v>
      </c>
    </row>
    <row r="54" spans="1:28" ht="15" customHeight="1" x14ac:dyDescent="0.3">
      <c r="A54" s="127" t="str">
        <f t="shared" si="0"/>
        <v/>
      </c>
      <c r="B54" s="30"/>
      <c r="C54" s="30"/>
      <c r="D54" s="27"/>
      <c r="E54" s="30"/>
      <c r="F54" s="27"/>
      <c r="G54" s="30"/>
      <c r="H54" s="30"/>
      <c r="I54" s="30"/>
      <c r="J54" s="30"/>
      <c r="K54" s="30"/>
      <c r="L54" s="30"/>
      <c r="M54" s="30"/>
      <c r="N54" s="30"/>
      <c r="O54" s="30"/>
      <c r="P54" s="30"/>
      <c r="Q54" s="27"/>
      <c r="R54" s="256" t="str">
        <f t="shared" si="1"/>
        <v/>
      </c>
      <c r="S54" s="257"/>
      <c r="T54" s="258"/>
      <c r="U54" s="125">
        <f t="shared" si="2"/>
        <v>0</v>
      </c>
      <c r="V54" s="50" t="str">
        <f t="shared" si="3"/>
        <v>ERROR</v>
      </c>
      <c r="W54" s="79">
        <f t="shared" si="4"/>
        <v>0</v>
      </c>
      <c r="X54" s="14" t="b">
        <v>0</v>
      </c>
      <c r="AA54" s="14" t="str">
        <f t="shared" si="5"/>
        <v>FALSE</v>
      </c>
      <c r="AB54" s="14">
        <f t="shared" si="6"/>
        <v>0</v>
      </c>
    </row>
    <row r="55" spans="1:28" ht="15" customHeight="1" x14ac:dyDescent="0.3">
      <c r="A55" s="127" t="str">
        <f t="shared" si="0"/>
        <v/>
      </c>
      <c r="B55" s="30"/>
      <c r="C55" s="30"/>
      <c r="D55" s="27"/>
      <c r="E55" s="30"/>
      <c r="F55" s="27"/>
      <c r="G55" s="30"/>
      <c r="H55" s="30"/>
      <c r="I55" s="30"/>
      <c r="J55" s="30"/>
      <c r="K55" s="30"/>
      <c r="L55" s="30"/>
      <c r="M55" s="30"/>
      <c r="N55" s="30"/>
      <c r="O55" s="30"/>
      <c r="P55" s="30"/>
      <c r="Q55" s="28"/>
      <c r="R55" s="256" t="str">
        <f t="shared" si="1"/>
        <v/>
      </c>
      <c r="S55" s="257"/>
      <c r="T55" s="258"/>
      <c r="U55" s="125">
        <f t="shared" si="2"/>
        <v>0</v>
      </c>
      <c r="V55" s="50" t="str">
        <f t="shared" si="3"/>
        <v>ERROR</v>
      </c>
      <c r="W55" s="79">
        <f t="shared" si="4"/>
        <v>0</v>
      </c>
      <c r="X55" s="14" t="b">
        <v>0</v>
      </c>
      <c r="AA55" s="14" t="str">
        <f t="shared" si="5"/>
        <v>FALSE</v>
      </c>
      <c r="AB55" s="14">
        <f t="shared" si="6"/>
        <v>0</v>
      </c>
    </row>
    <row r="56" spans="1:28" ht="15" customHeight="1" x14ac:dyDescent="0.3">
      <c r="A56" s="127" t="str">
        <f t="shared" si="0"/>
        <v/>
      </c>
      <c r="B56" s="30"/>
      <c r="C56" s="30"/>
      <c r="D56" s="27"/>
      <c r="E56" s="30"/>
      <c r="F56" s="30"/>
      <c r="G56" s="30"/>
      <c r="H56" s="30"/>
      <c r="I56" s="30"/>
      <c r="J56" s="30"/>
      <c r="K56" s="30"/>
      <c r="L56" s="30"/>
      <c r="M56" s="30"/>
      <c r="N56" s="30"/>
      <c r="O56" s="30"/>
      <c r="P56" s="30"/>
      <c r="Q56" s="27"/>
      <c r="R56" s="256" t="str">
        <f t="shared" si="1"/>
        <v/>
      </c>
      <c r="S56" s="257"/>
      <c r="T56" s="258"/>
      <c r="U56" s="125">
        <f t="shared" si="2"/>
        <v>0</v>
      </c>
      <c r="V56" s="50" t="str">
        <f t="shared" si="3"/>
        <v>ERROR</v>
      </c>
      <c r="W56" s="79">
        <f t="shared" si="4"/>
        <v>0</v>
      </c>
      <c r="X56" s="14" t="b">
        <v>0</v>
      </c>
      <c r="AA56" s="14" t="str">
        <f t="shared" si="5"/>
        <v>FALSE</v>
      </c>
      <c r="AB56" s="14">
        <f t="shared" si="6"/>
        <v>0</v>
      </c>
    </row>
    <row r="57" spans="1:28" ht="15" customHeight="1" x14ac:dyDescent="0.3">
      <c r="A57" s="127" t="str">
        <f t="shared" si="0"/>
        <v/>
      </c>
      <c r="B57" s="30"/>
      <c r="C57" s="30"/>
      <c r="D57" s="27"/>
      <c r="E57" s="30"/>
      <c r="F57" s="30"/>
      <c r="G57" s="30"/>
      <c r="H57" s="30"/>
      <c r="I57" s="30"/>
      <c r="J57" s="30"/>
      <c r="K57" s="30"/>
      <c r="L57" s="30"/>
      <c r="M57" s="30"/>
      <c r="N57" s="30"/>
      <c r="O57" s="30"/>
      <c r="P57" s="30"/>
      <c r="Q57" s="28"/>
      <c r="R57" s="256" t="str">
        <f t="shared" si="1"/>
        <v/>
      </c>
      <c r="S57" s="257"/>
      <c r="T57" s="258"/>
      <c r="U57" s="125">
        <f t="shared" si="2"/>
        <v>0</v>
      </c>
      <c r="V57" s="50" t="str">
        <f t="shared" si="3"/>
        <v>ERROR</v>
      </c>
      <c r="W57" s="79">
        <f t="shared" si="4"/>
        <v>0</v>
      </c>
      <c r="X57" s="14" t="b">
        <v>0</v>
      </c>
      <c r="AA57" s="14" t="str">
        <f t="shared" si="5"/>
        <v>FALSE</v>
      </c>
      <c r="AB57" s="14">
        <f t="shared" si="6"/>
        <v>0</v>
      </c>
    </row>
    <row r="58" spans="1:28" ht="15" customHeight="1" x14ac:dyDescent="0.3">
      <c r="A58" s="127" t="str">
        <f t="shared" si="0"/>
        <v/>
      </c>
      <c r="B58" s="30"/>
      <c r="C58" s="30"/>
      <c r="D58" s="27"/>
      <c r="E58" s="30"/>
      <c r="F58" s="30"/>
      <c r="G58" s="30"/>
      <c r="H58" s="30"/>
      <c r="I58" s="30"/>
      <c r="J58" s="30"/>
      <c r="K58" s="30"/>
      <c r="L58" s="30"/>
      <c r="M58" s="30"/>
      <c r="N58" s="30"/>
      <c r="O58" s="30"/>
      <c r="P58" s="30"/>
      <c r="Q58" s="27"/>
      <c r="R58" s="256" t="str">
        <f t="shared" si="1"/>
        <v/>
      </c>
      <c r="S58" s="257"/>
      <c r="T58" s="258"/>
      <c r="U58" s="125">
        <f t="shared" si="2"/>
        <v>0</v>
      </c>
      <c r="V58" s="50" t="str">
        <f t="shared" si="3"/>
        <v>ERROR</v>
      </c>
      <c r="W58" s="79">
        <f t="shared" si="4"/>
        <v>0</v>
      </c>
      <c r="X58" s="14" t="b">
        <v>0</v>
      </c>
      <c r="AA58" s="14" t="str">
        <f t="shared" si="5"/>
        <v>FALSE</v>
      </c>
      <c r="AB58" s="14">
        <f t="shared" si="6"/>
        <v>0</v>
      </c>
    </row>
    <row r="59" spans="1:28" ht="15" customHeight="1" x14ac:dyDescent="0.3">
      <c r="A59" s="127" t="str">
        <f t="shared" si="0"/>
        <v/>
      </c>
      <c r="B59" s="30"/>
      <c r="C59" s="30"/>
      <c r="D59" s="27"/>
      <c r="E59" s="30"/>
      <c r="F59" s="30"/>
      <c r="G59" s="30"/>
      <c r="H59" s="30"/>
      <c r="I59" s="30"/>
      <c r="J59" s="30"/>
      <c r="K59" s="30"/>
      <c r="L59" s="30"/>
      <c r="M59" s="30"/>
      <c r="N59" s="30"/>
      <c r="O59" s="30"/>
      <c r="P59" s="30"/>
      <c r="Q59" s="28"/>
      <c r="R59" s="256" t="str">
        <f t="shared" si="1"/>
        <v/>
      </c>
      <c r="S59" s="257"/>
      <c r="T59" s="258"/>
      <c r="U59" s="125">
        <f t="shared" si="2"/>
        <v>0</v>
      </c>
      <c r="V59" s="50" t="str">
        <f t="shared" si="3"/>
        <v>ERROR</v>
      </c>
      <c r="W59" s="79">
        <f t="shared" si="4"/>
        <v>0</v>
      </c>
      <c r="X59" s="14" t="b">
        <v>0</v>
      </c>
      <c r="AA59" s="14" t="str">
        <f t="shared" si="5"/>
        <v>FALSE</v>
      </c>
      <c r="AB59" s="14">
        <f t="shared" si="6"/>
        <v>0</v>
      </c>
    </row>
    <row r="60" spans="1:28" ht="15" customHeight="1" x14ac:dyDescent="0.3">
      <c r="A60" s="127" t="str">
        <f t="shared" si="0"/>
        <v/>
      </c>
      <c r="B60" s="30"/>
      <c r="C60" s="30"/>
      <c r="D60" s="27"/>
      <c r="E60" s="30"/>
      <c r="F60" s="30"/>
      <c r="G60" s="30"/>
      <c r="H60" s="30"/>
      <c r="I60" s="30"/>
      <c r="J60" s="30"/>
      <c r="K60" s="30"/>
      <c r="L60" s="30"/>
      <c r="M60" s="30"/>
      <c r="N60" s="30"/>
      <c r="O60" s="30"/>
      <c r="P60" s="30"/>
      <c r="Q60" s="27"/>
      <c r="R60" s="256" t="str">
        <f t="shared" si="1"/>
        <v/>
      </c>
      <c r="S60" s="257"/>
      <c r="T60" s="258"/>
      <c r="U60" s="125">
        <f t="shared" si="2"/>
        <v>0</v>
      </c>
      <c r="V60" s="50" t="str">
        <f t="shared" si="3"/>
        <v>ERROR</v>
      </c>
      <c r="W60" s="79">
        <f t="shared" si="4"/>
        <v>0</v>
      </c>
      <c r="X60" s="14" t="b">
        <v>0</v>
      </c>
      <c r="AA60" s="14" t="str">
        <f t="shared" si="5"/>
        <v>FALSE</v>
      </c>
      <c r="AB60" s="14">
        <f t="shared" si="6"/>
        <v>0</v>
      </c>
    </row>
    <row r="61" spans="1:28" ht="15" customHeight="1" x14ac:dyDescent="0.3">
      <c r="A61" s="127" t="str">
        <f t="shared" si="0"/>
        <v/>
      </c>
      <c r="B61" s="30"/>
      <c r="C61" s="30"/>
      <c r="D61" s="27"/>
      <c r="E61" s="30"/>
      <c r="F61" s="30"/>
      <c r="G61" s="30"/>
      <c r="H61" s="30"/>
      <c r="I61" s="30"/>
      <c r="J61" s="30"/>
      <c r="K61" s="30"/>
      <c r="L61" s="30"/>
      <c r="M61" s="30"/>
      <c r="N61" s="30"/>
      <c r="O61" s="30"/>
      <c r="P61" s="30"/>
      <c r="Q61" s="28"/>
      <c r="R61" s="256" t="str">
        <f t="shared" si="1"/>
        <v/>
      </c>
      <c r="S61" s="257"/>
      <c r="T61" s="258"/>
      <c r="U61" s="125">
        <f t="shared" si="2"/>
        <v>0</v>
      </c>
      <c r="V61" s="50" t="str">
        <f t="shared" si="3"/>
        <v>ERROR</v>
      </c>
      <c r="W61" s="79">
        <f t="shared" si="4"/>
        <v>0</v>
      </c>
      <c r="X61" s="14" t="b">
        <v>0</v>
      </c>
      <c r="AA61" s="14" t="str">
        <f t="shared" si="5"/>
        <v>FALSE</v>
      </c>
      <c r="AB61" s="14">
        <f t="shared" si="6"/>
        <v>0</v>
      </c>
    </row>
    <row r="62" spans="1:28" ht="15" customHeight="1" x14ac:dyDescent="0.3">
      <c r="A62" s="127" t="str">
        <f t="shared" si="0"/>
        <v/>
      </c>
      <c r="B62" s="30"/>
      <c r="C62" s="30"/>
      <c r="D62" s="27"/>
      <c r="E62" s="30"/>
      <c r="F62" s="30"/>
      <c r="G62" s="30"/>
      <c r="H62" s="30"/>
      <c r="I62" s="30"/>
      <c r="J62" s="30"/>
      <c r="K62" s="30"/>
      <c r="L62" s="30"/>
      <c r="M62" s="30"/>
      <c r="N62" s="30"/>
      <c r="O62" s="30"/>
      <c r="P62" s="30"/>
      <c r="Q62" s="27"/>
      <c r="R62" s="256" t="str">
        <f t="shared" si="1"/>
        <v/>
      </c>
      <c r="S62" s="257"/>
      <c r="T62" s="258"/>
      <c r="U62" s="125">
        <f t="shared" si="2"/>
        <v>0</v>
      </c>
      <c r="V62" s="50" t="str">
        <f t="shared" si="3"/>
        <v>ERROR</v>
      </c>
      <c r="W62" s="79">
        <f t="shared" si="4"/>
        <v>0</v>
      </c>
      <c r="X62" s="14" t="b">
        <v>0</v>
      </c>
      <c r="AA62" s="14" t="str">
        <f t="shared" si="5"/>
        <v>FALSE</v>
      </c>
      <c r="AB62" s="14">
        <f t="shared" si="6"/>
        <v>0</v>
      </c>
    </row>
    <row r="63" spans="1:28" ht="15" customHeight="1" x14ac:dyDescent="0.3">
      <c r="A63" s="127" t="str">
        <f t="shared" si="0"/>
        <v/>
      </c>
      <c r="B63" s="30"/>
      <c r="C63" s="30"/>
      <c r="D63" s="27"/>
      <c r="E63" s="30"/>
      <c r="F63" s="30"/>
      <c r="G63" s="30"/>
      <c r="H63" s="30"/>
      <c r="I63" s="30"/>
      <c r="J63" s="30"/>
      <c r="K63" s="30"/>
      <c r="L63" s="30"/>
      <c r="M63" s="30"/>
      <c r="N63" s="30"/>
      <c r="O63" s="30"/>
      <c r="P63" s="30"/>
      <c r="Q63" s="27"/>
      <c r="R63" s="256" t="str">
        <f t="shared" si="1"/>
        <v/>
      </c>
      <c r="S63" s="257"/>
      <c r="T63" s="258"/>
      <c r="U63" s="125">
        <f t="shared" si="2"/>
        <v>0</v>
      </c>
      <c r="V63" s="50" t="str">
        <f t="shared" si="3"/>
        <v>ERROR</v>
      </c>
      <c r="W63" s="79">
        <f t="shared" si="4"/>
        <v>0</v>
      </c>
      <c r="X63" s="14" t="b">
        <v>0</v>
      </c>
      <c r="AA63" s="14" t="str">
        <f t="shared" si="5"/>
        <v>FALSE</v>
      </c>
      <c r="AB63" s="14">
        <f t="shared" si="6"/>
        <v>0</v>
      </c>
    </row>
    <row r="64" spans="1:28" ht="36.75" customHeight="1" thickBot="1" x14ac:dyDescent="0.35">
      <c r="A64" s="121" t="s">
        <v>15</v>
      </c>
      <c r="B64" s="122">
        <f t="shared" ref="B64:K64" si="7">SUM(B15:B63)</f>
        <v>0</v>
      </c>
      <c r="C64" s="122">
        <f t="shared" si="7"/>
        <v>0</v>
      </c>
      <c r="D64" s="122">
        <f t="shared" si="7"/>
        <v>0</v>
      </c>
      <c r="E64" s="122">
        <f t="shared" si="7"/>
        <v>0</v>
      </c>
      <c r="F64" s="122">
        <f t="shared" si="7"/>
        <v>0</v>
      </c>
      <c r="G64" s="122">
        <f t="shared" si="7"/>
        <v>0</v>
      </c>
      <c r="H64" s="122">
        <f t="shared" si="7"/>
        <v>0</v>
      </c>
      <c r="I64" s="122">
        <f t="shared" si="7"/>
        <v>0</v>
      </c>
      <c r="J64" s="122">
        <f>IF($Y$16=TRUE,IF($I$11="All-Day Non IV-D Services",((49-(COUNTIFS($A$15:$A$63,"")+COUNTIFS($R$15:$R$63,"LUNCH")))*15),SUM(J15:J63)),SUM(J15:J63))</f>
        <v>0</v>
      </c>
      <c r="K64" s="122">
        <f t="shared" si="7"/>
        <v>0</v>
      </c>
      <c r="L64" s="122">
        <f>IF($Y$16=TRUE,IF($I$11="All-Day PTO",((49-(COUNTIFS($A$15:$A$63,"")+COUNTIFS($R$15:$R$63,"LUNCH")))*15),SUM(L15:L63)),SUM(L15:L63))</f>
        <v>0</v>
      </c>
      <c r="M64" s="122">
        <f>IF($Y$16=TRUE,IF($I$11="All-Day ATO",((49-(COUNTIFS($A$15:$A$63,"")+COUNTIFS($R$15:$R$63,"LUNCH")))*15),SUM(M15:M63)),SUM(M15:M63))</f>
        <v>0</v>
      </c>
      <c r="N64" s="122">
        <f>IF($Y$16=TRUE,IF($I$11="All-Day Sick",((49-(COUNTIFS($A$15:$A$63,"")+COUNTIFS($R$15:$R$63,"LUNCH")))*15),SUM(N15:N63)),SUM(N15:N63))</f>
        <v>0</v>
      </c>
      <c r="O64" s="122">
        <f>IF($Y$16=TRUE,IF($I$11="All-Day VTO",((49-(COUNTIFS($A$15:$A$63,"")+COUNTIFS($R$15:$R$63,"LUNCH")))*15),SUM(O15:O63)),SUM(O15:O63))</f>
        <v>0</v>
      </c>
      <c r="P64" s="122">
        <f t="shared" ref="P64:Q64" si="8">SUM(P15:P63)</f>
        <v>0</v>
      </c>
      <c r="Q64" s="123">
        <f t="shared" si="8"/>
        <v>0</v>
      </c>
      <c r="R64" s="259"/>
      <c r="S64" s="260"/>
      <c r="T64" s="261"/>
      <c r="U64" s="124">
        <f>SUM(B64:S64)</f>
        <v>0</v>
      </c>
      <c r="V64" s="51"/>
      <c r="W64" s="79" t="s">
        <v>97</v>
      </c>
      <c r="X64" s="14">
        <f>COUNTIF(X15:X63,TRUE)</f>
        <v>0</v>
      </c>
      <c r="AB64" s="14">
        <f>SUBTOTAL(9,AB15:AB63)</f>
        <v>0</v>
      </c>
    </row>
    <row r="65" spans="1:34" s="95" customFormat="1" ht="6.75" customHeight="1" x14ac:dyDescent="0.3">
      <c r="A65" s="111"/>
      <c r="B65" s="112">
        <f>SUMIF($X$15:$X$63,"TRUE",B15:B63)</f>
        <v>0</v>
      </c>
      <c r="C65" s="112">
        <f t="shared" ref="C65:P65" si="9">SUMIF($X$15:$X$63,"TRUE",C15:C63)</f>
        <v>0</v>
      </c>
      <c r="D65" s="112">
        <f t="shared" si="9"/>
        <v>0</v>
      </c>
      <c r="E65" s="112">
        <f t="shared" si="9"/>
        <v>0</v>
      </c>
      <c r="F65" s="112">
        <f t="shared" si="9"/>
        <v>0</v>
      </c>
      <c r="G65" s="112">
        <f t="shared" si="9"/>
        <v>0</v>
      </c>
      <c r="H65" s="112">
        <f t="shared" si="9"/>
        <v>0</v>
      </c>
      <c r="I65" s="112">
        <f t="shared" si="9"/>
        <v>0</v>
      </c>
      <c r="J65" s="112">
        <f>IF($Y$16=TRUE,IF($I$11="All-Day Non IV-D Services",X64*15,SUMIF($X$15:$X$63,"TRUE",J15:J63)),SUMIF($X$15:$X$63,"TRUE",J15:J63))</f>
        <v>0</v>
      </c>
      <c r="K65" s="112">
        <f t="shared" si="9"/>
        <v>0</v>
      </c>
      <c r="L65" s="112">
        <f>IF($Y$16=TRUE,IF($I$11="All-Day PTO",X64*15,SUMIF($X$15:$X$63,"TRUE",L15:L63)),SUMIF($X$15:$X$63,"TRUE",L15:L63))</f>
        <v>0</v>
      </c>
      <c r="M65" s="112"/>
      <c r="N65" s="112">
        <f>IF($Y$16=TRUE,IF($I$11="All-Day Sick",X64*15,SUMIF($X$15:$X$63,"TRUE",N15:N63)),SUMIF($X$15:$X$63,"TRUE",N15:N63))</f>
        <v>0</v>
      </c>
      <c r="O65" s="112">
        <f>IF($Y$16=TRUE,IF($I$11="All-Day VTO",X64*15,SUMIF($X$15:$X$63,"TRUE",O15:O63)),SUMIF($X$15:$X$63,"TRUE",O15:O63))</f>
        <v>0</v>
      </c>
      <c r="P65" s="112">
        <f t="shared" si="9"/>
        <v>0</v>
      </c>
      <c r="Q65" s="96"/>
      <c r="R65" s="96"/>
      <c r="S65" s="96" t="s">
        <v>97</v>
      </c>
      <c r="T65" s="96"/>
      <c r="U65" s="113">
        <f>SUBTOTAL(9,B65:T65)</f>
        <v>0</v>
      </c>
      <c r="V65" s="22"/>
      <c r="W65" s="114"/>
      <c r="X65" s="115"/>
      <c r="Y65" s="114"/>
      <c r="Z65" s="96"/>
      <c r="AA65" s="114"/>
      <c r="AB65" s="114"/>
      <c r="AC65" s="96"/>
      <c r="AD65" s="96"/>
      <c r="AE65" s="96"/>
      <c r="AF65" s="96"/>
      <c r="AG65" s="96"/>
    </row>
    <row r="66" spans="1:34" s="95" customFormat="1" ht="7.5" customHeight="1" x14ac:dyDescent="0.3">
      <c r="A66" s="111"/>
      <c r="B66" s="112">
        <f>B64-B65</f>
        <v>0</v>
      </c>
      <c r="C66" s="112">
        <f t="shared" ref="C66:P66" si="10">C64-C65</f>
        <v>0</v>
      </c>
      <c r="D66" s="112">
        <f t="shared" si="10"/>
        <v>0</v>
      </c>
      <c r="E66" s="112">
        <f t="shared" si="10"/>
        <v>0</v>
      </c>
      <c r="F66" s="112">
        <f t="shared" si="10"/>
        <v>0</v>
      </c>
      <c r="G66" s="112">
        <f t="shared" si="10"/>
        <v>0</v>
      </c>
      <c r="H66" s="112">
        <f t="shared" si="10"/>
        <v>0</v>
      </c>
      <c r="I66" s="112">
        <f t="shared" si="10"/>
        <v>0</v>
      </c>
      <c r="J66" s="112">
        <f t="shared" si="10"/>
        <v>0</v>
      </c>
      <c r="K66" s="112">
        <f t="shared" si="10"/>
        <v>0</v>
      </c>
      <c r="L66" s="112">
        <f t="shared" si="10"/>
        <v>0</v>
      </c>
      <c r="M66" s="112"/>
      <c r="N66" s="112">
        <f t="shared" si="10"/>
        <v>0</v>
      </c>
      <c r="O66" s="112">
        <f t="shared" si="10"/>
        <v>0</v>
      </c>
      <c r="P66" s="112">
        <f t="shared" si="10"/>
        <v>0</v>
      </c>
      <c r="Q66" s="96"/>
      <c r="R66" s="96"/>
      <c r="S66" s="96"/>
      <c r="T66" s="96"/>
      <c r="U66" s="113">
        <f>SUBTOTAL(9,B66:T66)</f>
        <v>0</v>
      </c>
      <c r="V66" s="22"/>
      <c r="W66" s="114"/>
      <c r="X66" s="115"/>
      <c r="Y66" s="114"/>
      <c r="Z66" s="96"/>
      <c r="AA66" s="114"/>
      <c r="AB66" s="114"/>
      <c r="AC66" s="96"/>
      <c r="AD66" s="96"/>
      <c r="AE66" s="96"/>
      <c r="AF66" s="96"/>
      <c r="AG66" s="96"/>
    </row>
    <row r="67" spans="1:34" ht="19.399999999999999" customHeight="1" x14ac:dyDescent="0.3">
      <c r="A67" s="262"/>
      <c r="B67" s="263"/>
      <c r="C67" s="263"/>
      <c r="D67" s="263"/>
      <c r="E67" s="263"/>
      <c r="F67" s="263"/>
      <c r="G67" s="263"/>
      <c r="H67" s="263"/>
      <c r="I67" s="263"/>
      <c r="J67" s="263"/>
      <c r="K67" s="263"/>
      <c r="L67" s="263"/>
      <c r="M67" s="263"/>
      <c r="N67" s="263"/>
      <c r="O67" s="263"/>
      <c r="P67" s="263"/>
      <c r="Q67" s="263"/>
      <c r="R67" s="263"/>
      <c r="S67" s="263"/>
      <c r="T67" s="263"/>
      <c r="U67" s="263"/>
      <c r="V67" s="264"/>
      <c r="Z67" s="14"/>
      <c r="AH67" s="13"/>
    </row>
    <row r="68" spans="1:34" ht="25.4" customHeight="1" x14ac:dyDescent="0.3">
      <c r="A68" s="334"/>
      <c r="B68" s="335"/>
      <c r="C68" s="335"/>
      <c r="D68" s="335"/>
      <c r="E68" s="335"/>
      <c r="F68" s="335"/>
      <c r="G68" s="335"/>
      <c r="H68" s="335"/>
      <c r="I68" s="335"/>
      <c r="J68" s="335"/>
      <c r="K68" s="68"/>
      <c r="L68" s="69"/>
      <c r="M68" s="165"/>
      <c r="N68" s="69"/>
      <c r="O68" s="69"/>
      <c r="P68" s="69"/>
      <c r="Q68" s="69"/>
      <c r="R68" s="275"/>
      <c r="S68" s="276"/>
      <c r="T68" s="276"/>
      <c r="U68" s="70"/>
      <c r="V68" s="13"/>
      <c r="Z68" s="14"/>
      <c r="AH68" s="13"/>
    </row>
    <row r="69" spans="1:34" s="95" customFormat="1" ht="17.149999999999999" customHeight="1" x14ac:dyDescent="0.3">
      <c r="A69" s="254"/>
      <c r="B69" s="269"/>
      <c r="C69" s="269"/>
      <c r="D69" s="269"/>
      <c r="E69" s="269"/>
      <c r="F69" s="269"/>
      <c r="G69" s="269"/>
      <c r="H69" s="269"/>
      <c r="I69" s="269"/>
      <c r="J69" s="269"/>
      <c r="K69" s="116"/>
      <c r="L69" s="157"/>
      <c r="M69" s="157"/>
      <c r="N69" s="157" t="s">
        <v>97</v>
      </c>
      <c r="O69" s="157"/>
      <c r="P69" s="157"/>
      <c r="Q69" s="118"/>
      <c r="R69" s="254"/>
      <c r="S69" s="254"/>
      <c r="T69" s="254"/>
      <c r="U69" s="115"/>
      <c r="V69" s="13"/>
      <c r="W69" s="114"/>
      <c r="X69" s="114"/>
      <c r="Y69" s="114"/>
      <c r="Z69" s="96"/>
      <c r="AA69" s="114"/>
      <c r="AB69" s="114"/>
      <c r="AC69" s="96"/>
      <c r="AD69" s="96"/>
      <c r="AE69" s="96"/>
      <c r="AF69" s="96"/>
      <c r="AG69" s="96"/>
    </row>
    <row r="70" spans="1:34" ht="30" customHeight="1" x14ac:dyDescent="0.3">
      <c r="A70" s="270"/>
      <c r="B70" s="271"/>
      <c r="C70" s="271"/>
      <c r="D70" s="271"/>
      <c r="E70" s="271"/>
      <c r="F70" s="271"/>
      <c r="G70" s="271"/>
      <c r="H70" s="271"/>
      <c r="I70" s="271"/>
      <c r="J70" s="271"/>
      <c r="K70" s="271"/>
      <c r="L70" s="271"/>
      <c r="M70" s="271"/>
      <c r="N70" s="271"/>
      <c r="O70" s="271"/>
      <c r="P70" s="271"/>
      <c r="Q70" s="271"/>
      <c r="R70" s="271"/>
      <c r="S70" s="271"/>
      <c r="T70" s="271"/>
      <c r="U70" s="271"/>
      <c r="V70" s="272"/>
    </row>
    <row r="71" spans="1:34" ht="25.4" customHeight="1" x14ac:dyDescent="0.3">
      <c r="A71" s="70"/>
      <c r="B71" s="273"/>
      <c r="C71" s="274"/>
      <c r="D71" s="274"/>
      <c r="E71" s="274"/>
      <c r="F71" s="274"/>
      <c r="G71" s="274"/>
      <c r="H71" s="274"/>
      <c r="I71" s="274"/>
      <c r="J71" s="274"/>
      <c r="K71" s="68"/>
      <c r="L71" s="69"/>
      <c r="M71" s="165"/>
      <c r="N71" s="69"/>
      <c r="O71" s="69"/>
      <c r="P71" s="69"/>
      <c r="Q71" s="69"/>
      <c r="R71" s="275"/>
      <c r="S71" s="276"/>
      <c r="T71" s="276"/>
      <c r="U71" s="70"/>
      <c r="V71" s="13"/>
    </row>
    <row r="72" spans="1:34" s="95" customFormat="1" ht="17.149999999999999" customHeight="1" x14ac:dyDescent="0.3">
      <c r="A72" s="253"/>
      <c r="B72" s="253"/>
      <c r="C72" s="253"/>
      <c r="D72" s="253"/>
      <c r="E72" s="253"/>
      <c r="F72" s="253"/>
      <c r="G72" s="253"/>
      <c r="H72" s="253"/>
      <c r="I72" s="253"/>
      <c r="J72" s="253"/>
      <c r="K72" s="116"/>
      <c r="L72" s="117"/>
      <c r="M72" s="117"/>
      <c r="N72" s="117" t="s">
        <v>97</v>
      </c>
      <c r="O72" s="117"/>
      <c r="P72" s="117"/>
      <c r="Q72" s="118"/>
      <c r="R72" s="254"/>
      <c r="S72" s="255"/>
      <c r="T72" s="255"/>
      <c r="U72" s="115"/>
      <c r="V72" s="13"/>
      <c r="W72" s="114"/>
      <c r="X72" s="114"/>
      <c r="Y72" s="114"/>
      <c r="Z72" s="96"/>
      <c r="AA72" s="114"/>
      <c r="AB72" s="114"/>
      <c r="AC72" s="96"/>
      <c r="AD72" s="96"/>
      <c r="AE72" s="96"/>
      <c r="AF72" s="96"/>
      <c r="AG72" s="96"/>
    </row>
    <row r="73" spans="1:34" ht="30" customHeight="1" x14ac:dyDescent="0.3">
      <c r="B73" s="32"/>
      <c r="C73" s="32"/>
      <c r="D73" s="32"/>
      <c r="E73" s="32"/>
      <c r="F73" s="32"/>
      <c r="G73" s="32"/>
      <c r="H73" s="32"/>
      <c r="I73" s="32"/>
      <c r="J73" s="32" t="s">
        <v>97</v>
      </c>
      <c r="K73" s="32"/>
      <c r="L73" s="32"/>
      <c r="M73" s="32"/>
      <c r="N73" s="32"/>
      <c r="O73" s="32"/>
      <c r="P73" s="32"/>
      <c r="Q73" s="13"/>
      <c r="R73" s="13"/>
      <c r="S73" s="13"/>
      <c r="T73" s="13"/>
      <c r="U73" s="13"/>
      <c r="V73" s="13"/>
    </row>
    <row r="74" spans="1:34" ht="30" customHeight="1" x14ac:dyDescent="0.3">
      <c r="B74" s="32"/>
      <c r="C74" s="32"/>
      <c r="D74" s="32"/>
      <c r="E74" s="32"/>
      <c r="F74" s="32"/>
      <c r="G74" s="32"/>
      <c r="H74" s="32"/>
      <c r="I74" s="32"/>
      <c r="J74" s="32"/>
      <c r="K74" s="32"/>
      <c r="L74" s="32"/>
      <c r="M74" s="32"/>
      <c r="N74" s="32"/>
      <c r="O74" s="32"/>
      <c r="P74" s="32"/>
      <c r="Q74" s="13"/>
      <c r="R74" s="13"/>
      <c r="S74" s="13"/>
      <c r="T74" s="13"/>
      <c r="U74" s="13"/>
      <c r="V74" s="13"/>
    </row>
    <row r="75" spans="1:34" ht="30" customHeight="1" x14ac:dyDescent="0.3">
      <c r="B75" s="32"/>
      <c r="C75" s="32"/>
      <c r="D75" s="32"/>
      <c r="E75" s="32"/>
      <c r="F75" s="32"/>
      <c r="G75" s="32"/>
      <c r="H75" s="32"/>
      <c r="I75" s="32"/>
      <c r="J75" s="32"/>
      <c r="K75" s="32"/>
      <c r="L75" s="32"/>
      <c r="M75" s="32"/>
      <c r="N75" s="32"/>
      <c r="O75" s="32"/>
      <c r="P75" s="32"/>
      <c r="Q75" s="13"/>
      <c r="R75" s="13"/>
      <c r="S75" s="13"/>
      <c r="T75" s="13"/>
      <c r="U75" s="13"/>
      <c r="V75" s="13"/>
    </row>
    <row r="76" spans="1:34" ht="30" customHeight="1" x14ac:dyDescent="0.3">
      <c r="B76" s="32"/>
      <c r="C76" s="32"/>
      <c r="D76" s="32"/>
      <c r="E76" s="32"/>
      <c r="F76" s="32"/>
      <c r="G76" s="32"/>
      <c r="H76" s="32"/>
      <c r="I76" s="32"/>
      <c r="J76" s="32"/>
      <c r="K76" s="32"/>
      <c r="L76" s="32"/>
      <c r="M76" s="32"/>
      <c r="N76" s="32"/>
      <c r="O76" s="32"/>
      <c r="P76" s="32"/>
      <c r="Q76" s="13"/>
      <c r="R76" s="13"/>
      <c r="S76" s="13"/>
      <c r="T76" s="13"/>
      <c r="U76" s="13"/>
      <c r="V76" s="13"/>
    </row>
    <row r="77" spans="1:34" ht="30" customHeight="1" x14ac:dyDescent="0.3">
      <c r="B77" s="32"/>
      <c r="C77" s="32"/>
      <c r="D77" s="32"/>
      <c r="E77" s="32"/>
      <c r="F77" s="32"/>
      <c r="G77" s="32"/>
      <c r="H77" s="32"/>
      <c r="I77" s="32"/>
      <c r="J77" s="32"/>
      <c r="K77" s="32"/>
      <c r="L77" s="32"/>
      <c r="M77" s="32"/>
      <c r="N77" s="32"/>
      <c r="O77" s="32"/>
      <c r="P77" s="32"/>
      <c r="Q77" s="13"/>
      <c r="R77" s="13"/>
      <c r="S77" s="13"/>
      <c r="T77" s="13"/>
      <c r="U77" s="13"/>
      <c r="V77" s="13"/>
    </row>
    <row r="78" spans="1:34" ht="30" customHeight="1" x14ac:dyDescent="0.3">
      <c r="B78" s="32"/>
      <c r="C78" s="32"/>
      <c r="D78" s="32"/>
      <c r="E78" s="32"/>
      <c r="F78" s="32"/>
      <c r="G78" s="32"/>
      <c r="H78" s="32"/>
      <c r="I78" s="32"/>
      <c r="J78" s="32"/>
      <c r="K78" s="32"/>
      <c r="L78" s="32"/>
      <c r="M78" s="32"/>
      <c r="N78" s="32"/>
      <c r="O78" s="32"/>
      <c r="P78" s="32"/>
      <c r="Q78" s="13"/>
      <c r="R78" s="13"/>
      <c r="S78" s="13"/>
      <c r="T78" s="13"/>
      <c r="U78" s="13"/>
      <c r="V78" s="13"/>
    </row>
    <row r="79" spans="1:34" ht="30" customHeight="1" x14ac:dyDescent="0.3">
      <c r="B79" s="32"/>
      <c r="C79" s="32"/>
      <c r="D79" s="32"/>
      <c r="E79" s="32"/>
      <c r="F79" s="32"/>
      <c r="G79" s="32"/>
      <c r="H79" s="32"/>
      <c r="I79" s="32"/>
      <c r="J79" s="32"/>
      <c r="K79" s="32"/>
      <c r="L79" s="32"/>
      <c r="M79" s="32"/>
      <c r="N79" s="32"/>
      <c r="O79" s="32"/>
      <c r="P79" s="32"/>
      <c r="Q79" s="13"/>
      <c r="R79" s="13"/>
      <c r="S79" s="13"/>
      <c r="T79" s="13"/>
      <c r="U79" s="13"/>
      <c r="V79" s="13"/>
    </row>
    <row r="80" spans="1:34" ht="30" customHeight="1" x14ac:dyDescent="0.3">
      <c r="B80" s="32"/>
      <c r="C80" s="32"/>
      <c r="D80" s="32"/>
      <c r="E80" s="32"/>
      <c r="F80" s="32"/>
      <c r="G80" s="32"/>
      <c r="H80" s="32"/>
      <c r="I80" s="32"/>
      <c r="J80" s="32"/>
      <c r="K80" s="32"/>
      <c r="L80" s="32"/>
      <c r="M80" s="32"/>
      <c r="N80" s="32"/>
      <c r="O80" s="32"/>
      <c r="P80" s="32"/>
      <c r="Q80" s="13"/>
      <c r="R80" s="13"/>
      <c r="S80" s="13"/>
      <c r="T80" s="13"/>
      <c r="U80" s="13"/>
      <c r="V80" s="13"/>
    </row>
    <row r="81" spans="2:25" ht="30" customHeight="1" x14ac:dyDescent="0.3">
      <c r="B81" s="32"/>
      <c r="C81" s="32"/>
      <c r="D81" s="32"/>
      <c r="E81" s="32"/>
      <c r="F81" s="32"/>
      <c r="G81" s="32"/>
      <c r="H81" s="32"/>
      <c r="I81" s="32"/>
      <c r="J81" s="32"/>
      <c r="K81" s="32"/>
      <c r="L81" s="32"/>
      <c r="M81" s="32"/>
      <c r="N81" s="32"/>
      <c r="O81" s="32"/>
      <c r="P81" s="32"/>
      <c r="Q81" s="13"/>
      <c r="R81" s="13"/>
      <c r="S81" s="13"/>
      <c r="T81" s="13"/>
      <c r="U81" s="13"/>
      <c r="V81" s="13"/>
    </row>
    <row r="82" spans="2:25" ht="30" customHeight="1" x14ac:dyDescent="0.3">
      <c r="B82" s="32"/>
      <c r="C82" s="32"/>
      <c r="D82" s="32"/>
      <c r="E82" s="32"/>
      <c r="F82" s="32"/>
      <c r="G82" s="32"/>
      <c r="H82" s="32"/>
      <c r="I82" s="32"/>
      <c r="J82" s="32"/>
      <c r="K82" s="32"/>
      <c r="L82" s="32"/>
      <c r="M82" s="32"/>
      <c r="N82" s="32"/>
      <c r="O82" s="32"/>
      <c r="P82" s="32"/>
      <c r="Q82" s="13"/>
      <c r="R82" s="13"/>
      <c r="S82" s="13"/>
      <c r="T82" s="13"/>
      <c r="U82" s="13"/>
      <c r="V82" s="13"/>
    </row>
    <row r="83" spans="2:25" ht="30" customHeight="1" x14ac:dyDescent="0.3">
      <c r="B83" s="32"/>
      <c r="C83" s="32"/>
      <c r="D83" s="32"/>
      <c r="E83" s="32"/>
      <c r="F83" s="32"/>
      <c r="G83" s="32"/>
      <c r="H83" s="32"/>
      <c r="I83" s="32"/>
      <c r="J83" s="32"/>
      <c r="K83" s="32"/>
      <c r="L83" s="32"/>
      <c r="M83" s="32"/>
      <c r="N83" s="32"/>
      <c r="O83" s="32"/>
      <c r="P83" s="32"/>
      <c r="Q83" s="13"/>
      <c r="R83" s="13"/>
      <c r="S83" s="13"/>
      <c r="T83" s="13"/>
      <c r="U83" s="13"/>
      <c r="V83" s="13"/>
    </row>
    <row r="84" spans="2:25" ht="30" customHeight="1" x14ac:dyDescent="0.3">
      <c r="B84" s="32"/>
      <c r="C84" s="32"/>
      <c r="D84" s="32"/>
      <c r="E84" s="32"/>
      <c r="F84" s="32"/>
      <c r="G84" s="32"/>
      <c r="H84" s="32"/>
      <c r="I84" s="32"/>
      <c r="J84" s="32"/>
      <c r="K84" s="32"/>
      <c r="L84" s="32"/>
      <c r="M84" s="32"/>
      <c r="N84" s="32"/>
      <c r="O84" s="32"/>
      <c r="P84" s="32"/>
      <c r="Q84" s="13"/>
      <c r="R84" s="13"/>
      <c r="S84" s="13"/>
      <c r="T84" s="13"/>
      <c r="U84" s="13"/>
      <c r="V84" s="13"/>
    </row>
    <row r="85" spans="2:25" ht="30" customHeight="1" x14ac:dyDescent="0.3">
      <c r="B85" s="32"/>
      <c r="C85" s="32"/>
      <c r="D85" s="32"/>
      <c r="E85" s="32"/>
      <c r="F85" s="32"/>
      <c r="G85" s="32"/>
      <c r="H85" s="32"/>
      <c r="I85" s="32"/>
      <c r="J85" s="32"/>
      <c r="K85" s="32"/>
      <c r="L85" s="32"/>
      <c r="M85" s="32"/>
      <c r="N85" s="32"/>
      <c r="O85" s="32"/>
      <c r="P85" s="32"/>
      <c r="Q85" s="13"/>
      <c r="R85" s="13"/>
      <c r="S85" s="13"/>
      <c r="T85" s="13"/>
      <c r="U85" s="13"/>
      <c r="V85" s="13"/>
    </row>
    <row r="86" spans="2:25" ht="30" customHeight="1" x14ac:dyDescent="0.3">
      <c r="B86" s="32"/>
      <c r="C86" s="32"/>
      <c r="D86" s="32"/>
      <c r="E86" s="32"/>
      <c r="F86" s="32"/>
      <c r="G86" s="32"/>
      <c r="H86" s="32"/>
      <c r="I86" s="32"/>
      <c r="J86" s="32"/>
      <c r="K86" s="32"/>
      <c r="L86" s="32"/>
      <c r="M86" s="32"/>
      <c r="N86" s="32"/>
      <c r="O86" s="32"/>
      <c r="P86" s="32"/>
      <c r="Q86" s="13"/>
      <c r="R86" s="13"/>
      <c r="S86" s="13"/>
      <c r="T86" s="13"/>
      <c r="U86" s="13"/>
      <c r="V86" s="13"/>
    </row>
    <row r="87" spans="2:25" ht="30" customHeight="1" x14ac:dyDescent="0.3">
      <c r="B87" s="32"/>
      <c r="C87" s="32"/>
      <c r="D87" s="32"/>
      <c r="E87" s="32"/>
      <c r="F87" s="32"/>
      <c r="G87" s="32"/>
      <c r="H87" s="32"/>
      <c r="I87" s="32"/>
      <c r="J87" s="32"/>
      <c r="K87" s="32"/>
      <c r="L87" s="32"/>
      <c r="M87" s="32"/>
      <c r="N87" s="32"/>
      <c r="O87" s="32"/>
      <c r="P87" s="32"/>
      <c r="Q87" s="13"/>
      <c r="R87" s="13"/>
      <c r="S87" s="13"/>
      <c r="T87" s="13"/>
      <c r="U87" s="13"/>
      <c r="V87" s="13"/>
    </row>
    <row r="88" spans="2:25" ht="30" customHeight="1" x14ac:dyDescent="0.3">
      <c r="B88" s="32"/>
      <c r="C88" s="32"/>
      <c r="D88" s="32"/>
      <c r="E88" s="32"/>
      <c r="F88" s="32"/>
      <c r="G88" s="32"/>
      <c r="H88" s="32"/>
      <c r="I88" s="32"/>
      <c r="J88" s="32"/>
      <c r="K88" s="32"/>
      <c r="L88" s="32"/>
      <c r="M88" s="32"/>
      <c r="N88" s="32"/>
      <c r="O88" s="32"/>
      <c r="P88" s="32"/>
      <c r="Q88" s="13"/>
      <c r="R88" s="13"/>
      <c r="S88" s="13"/>
      <c r="T88" s="13"/>
      <c r="U88" s="13"/>
      <c r="V88" s="13"/>
    </row>
    <row r="89" spans="2:25" ht="30" customHeight="1" x14ac:dyDescent="0.3">
      <c r="B89" s="32"/>
      <c r="C89" s="32"/>
      <c r="D89" s="32"/>
      <c r="E89" s="32"/>
      <c r="F89" s="32"/>
      <c r="G89" s="32"/>
      <c r="H89" s="32"/>
      <c r="I89" s="32"/>
      <c r="J89" s="32"/>
      <c r="K89" s="32"/>
      <c r="L89" s="32"/>
      <c r="M89" s="32"/>
      <c r="N89" s="32"/>
      <c r="O89" s="32"/>
      <c r="P89" s="32"/>
      <c r="Q89" s="13"/>
      <c r="R89" s="13"/>
      <c r="S89" s="13"/>
      <c r="T89" s="13"/>
      <c r="U89" s="13"/>
      <c r="V89" s="13"/>
    </row>
    <row r="90" spans="2:25" ht="30" customHeight="1" x14ac:dyDescent="0.3">
      <c r="B90" s="32"/>
      <c r="C90" s="32"/>
      <c r="D90" s="32"/>
      <c r="E90" s="32"/>
      <c r="F90" s="32"/>
      <c r="G90" s="32"/>
      <c r="H90" s="32"/>
      <c r="I90" s="32"/>
      <c r="J90" s="32"/>
      <c r="K90" s="32"/>
      <c r="L90" s="32"/>
      <c r="M90" s="32"/>
      <c r="N90" s="32"/>
      <c r="O90" s="32"/>
      <c r="P90" s="32"/>
      <c r="Q90" s="13"/>
      <c r="R90" s="13"/>
      <c r="S90" s="13"/>
      <c r="T90" s="13"/>
      <c r="U90" s="13"/>
      <c r="V90" s="13"/>
      <c r="X90" s="46"/>
      <c r="Y90" s="46"/>
    </row>
    <row r="91" spans="2:25" ht="30" customHeight="1" x14ac:dyDescent="0.3">
      <c r="B91" s="32"/>
      <c r="C91" s="32"/>
      <c r="D91" s="32"/>
      <c r="E91" s="32"/>
      <c r="F91" s="32"/>
      <c r="G91" s="32"/>
      <c r="H91" s="32"/>
      <c r="I91" s="32"/>
      <c r="J91" s="32"/>
      <c r="K91" s="32"/>
      <c r="L91" s="32"/>
      <c r="M91" s="32"/>
      <c r="N91" s="32"/>
      <c r="O91" s="32"/>
      <c r="P91" s="32"/>
      <c r="Q91" s="13"/>
      <c r="R91" s="13"/>
      <c r="S91" s="13"/>
      <c r="T91" s="13"/>
      <c r="U91" s="13"/>
      <c r="V91" s="13"/>
      <c r="Y91" s="44" t="s">
        <v>28</v>
      </c>
    </row>
    <row r="92" spans="2:25" ht="30" customHeight="1" x14ac:dyDescent="0.3">
      <c r="B92" s="32"/>
      <c r="C92" s="32"/>
      <c r="D92" s="32"/>
      <c r="E92" s="32"/>
      <c r="F92" s="32"/>
      <c r="G92" s="32"/>
      <c r="H92" s="32"/>
      <c r="I92" s="32"/>
      <c r="J92" s="32"/>
      <c r="K92" s="32"/>
      <c r="L92" s="32"/>
      <c r="M92" s="32"/>
      <c r="N92" s="32"/>
      <c r="O92" s="32"/>
      <c r="P92" s="32"/>
      <c r="Q92" s="13"/>
      <c r="R92" s="13"/>
      <c r="S92" s="13"/>
      <c r="T92" s="13"/>
      <c r="U92" s="13"/>
      <c r="V92" s="13"/>
      <c r="Y92" s="44" t="s">
        <v>29</v>
      </c>
    </row>
    <row r="93" spans="2:25" ht="30" customHeight="1" x14ac:dyDescent="0.3">
      <c r="B93" s="32"/>
      <c r="C93" s="32"/>
      <c r="D93" s="32"/>
      <c r="E93" s="32"/>
      <c r="F93" s="32"/>
      <c r="G93" s="32"/>
      <c r="H93" s="32"/>
      <c r="I93" s="32"/>
      <c r="J93" s="32"/>
      <c r="K93" s="32"/>
      <c r="L93" s="32"/>
      <c r="M93" s="32"/>
      <c r="N93" s="32"/>
      <c r="O93" s="32"/>
      <c r="P93" s="32"/>
      <c r="Q93" s="13"/>
      <c r="R93" s="13"/>
      <c r="S93" s="13"/>
      <c r="T93" s="13"/>
      <c r="U93" s="13"/>
      <c r="V93" s="13"/>
      <c r="Y93" s="44" t="s">
        <v>30</v>
      </c>
    </row>
    <row r="94" spans="2:25" ht="30" customHeight="1" x14ac:dyDescent="0.3">
      <c r="B94" s="32"/>
      <c r="C94" s="32"/>
      <c r="D94" s="32"/>
      <c r="E94" s="32"/>
      <c r="F94" s="32"/>
      <c r="G94" s="32"/>
      <c r="H94" s="32"/>
      <c r="I94" s="32"/>
      <c r="J94" s="32"/>
      <c r="K94" s="32"/>
      <c r="L94" s="32"/>
      <c r="M94" s="32"/>
      <c r="N94" s="32"/>
      <c r="O94" s="32"/>
      <c r="P94" s="32"/>
      <c r="Q94" s="13"/>
      <c r="R94" s="13"/>
      <c r="S94" s="13"/>
      <c r="T94" s="13"/>
      <c r="U94" s="13"/>
      <c r="V94" s="13"/>
      <c r="Y94" s="44" t="s">
        <v>31</v>
      </c>
    </row>
    <row r="95" spans="2:25" ht="30" customHeight="1" x14ac:dyDescent="0.3">
      <c r="B95" s="32"/>
      <c r="C95" s="32"/>
      <c r="D95" s="32"/>
      <c r="E95" s="32"/>
      <c r="F95" s="32"/>
      <c r="G95" s="32"/>
      <c r="H95" s="32"/>
      <c r="I95" s="32"/>
      <c r="J95" s="32"/>
      <c r="K95" s="32"/>
      <c r="L95" s="32"/>
      <c r="M95" s="32"/>
      <c r="N95" s="32"/>
      <c r="O95" s="32"/>
      <c r="P95" s="32"/>
      <c r="Q95" s="13"/>
      <c r="R95" s="13"/>
      <c r="S95" s="13"/>
      <c r="T95" s="13"/>
      <c r="U95" s="13"/>
      <c r="V95" s="13"/>
      <c r="Y95" s="44" t="s">
        <v>32</v>
      </c>
    </row>
    <row r="96" spans="2:25" ht="30" customHeight="1" x14ac:dyDescent="0.3">
      <c r="Q96" s="13"/>
      <c r="R96" s="13"/>
      <c r="S96" s="13"/>
      <c r="T96" s="13"/>
      <c r="U96" s="13"/>
      <c r="V96" s="13"/>
      <c r="Y96" s="44" t="s">
        <v>33</v>
      </c>
    </row>
    <row r="97" spans="17:25" ht="30" customHeight="1" x14ac:dyDescent="0.3">
      <c r="Q97" s="13"/>
      <c r="R97" s="13"/>
      <c r="S97" s="13"/>
      <c r="T97" s="13"/>
      <c r="U97" s="13"/>
      <c r="V97" s="13"/>
      <c r="Y97" s="44" t="s">
        <v>34</v>
      </c>
    </row>
    <row r="98" spans="17:25" ht="30" customHeight="1" x14ac:dyDescent="0.3">
      <c r="Q98" s="13"/>
      <c r="R98" s="13"/>
      <c r="S98" s="13"/>
      <c r="T98" s="13"/>
      <c r="U98" s="13"/>
      <c r="V98" s="13"/>
      <c r="Y98" s="44" t="s">
        <v>35</v>
      </c>
    </row>
    <row r="99" spans="17:25" ht="30" customHeight="1" x14ac:dyDescent="0.3">
      <c r="Q99" s="13"/>
      <c r="R99" s="13"/>
      <c r="S99" s="13"/>
      <c r="T99" s="13"/>
      <c r="U99" s="13"/>
      <c r="V99" s="13"/>
      <c r="Y99" s="44" t="s">
        <v>36</v>
      </c>
    </row>
    <row r="100" spans="17:25" ht="30" customHeight="1" x14ac:dyDescent="0.3">
      <c r="Q100" s="13"/>
      <c r="R100" s="13"/>
      <c r="S100" s="13"/>
      <c r="T100" s="13"/>
      <c r="U100" s="13"/>
      <c r="V100" s="13"/>
      <c r="Y100" s="44" t="s">
        <v>37</v>
      </c>
    </row>
    <row r="101" spans="17:25" ht="30" customHeight="1" x14ac:dyDescent="0.3">
      <c r="Q101" s="13"/>
      <c r="R101" s="13"/>
      <c r="S101" s="13"/>
      <c r="T101" s="13"/>
      <c r="U101" s="13"/>
      <c r="V101" s="13"/>
      <c r="Y101" s="44" t="s">
        <v>38</v>
      </c>
    </row>
    <row r="102" spans="17:25" ht="30" customHeight="1" x14ac:dyDescent="0.3">
      <c r="Q102" s="13"/>
      <c r="R102" s="13"/>
      <c r="S102" s="13"/>
      <c r="T102" s="13"/>
      <c r="U102" s="13"/>
      <c r="V102" s="13"/>
      <c r="Y102" s="44" t="s">
        <v>39</v>
      </c>
    </row>
    <row r="103" spans="17:25" ht="30" customHeight="1" x14ac:dyDescent="0.3">
      <c r="Q103" s="13"/>
      <c r="R103" s="13"/>
      <c r="S103" s="13"/>
      <c r="T103" s="13"/>
      <c r="U103" s="13"/>
      <c r="V103" s="13"/>
      <c r="Y103" s="44" t="s">
        <v>40</v>
      </c>
    </row>
    <row r="104" spans="17:25" ht="30" customHeight="1" x14ac:dyDescent="0.3">
      <c r="Q104" s="13"/>
      <c r="R104" s="13"/>
      <c r="S104" s="13"/>
      <c r="T104" s="13"/>
      <c r="U104" s="13"/>
      <c r="V104" s="13"/>
      <c r="Y104" s="44" t="s">
        <v>41</v>
      </c>
    </row>
    <row r="105" spans="17:25" ht="30" customHeight="1" x14ac:dyDescent="0.3">
      <c r="Q105" s="13"/>
      <c r="R105" s="13"/>
      <c r="S105" s="13"/>
      <c r="T105" s="13"/>
      <c r="U105" s="13"/>
      <c r="V105" s="13"/>
      <c r="Y105" s="44" t="s">
        <v>42</v>
      </c>
    </row>
    <row r="106" spans="17:25" ht="30" customHeight="1" x14ac:dyDescent="0.3">
      <c r="Q106" s="13"/>
      <c r="R106" s="13"/>
      <c r="S106" s="13"/>
      <c r="T106" s="13"/>
      <c r="U106" s="13"/>
      <c r="V106" s="13"/>
      <c r="Y106" s="44" t="s">
        <v>43</v>
      </c>
    </row>
    <row r="107" spans="17:25" ht="30" customHeight="1" x14ac:dyDescent="0.3">
      <c r="Q107" s="13"/>
      <c r="R107" s="13"/>
      <c r="S107" s="13"/>
      <c r="T107" s="13"/>
      <c r="U107" s="13"/>
      <c r="V107" s="13"/>
      <c r="Y107" s="44" t="s">
        <v>44</v>
      </c>
    </row>
    <row r="108" spans="17:25" ht="30" customHeight="1" x14ac:dyDescent="0.3">
      <c r="Q108" s="13"/>
      <c r="R108" s="13"/>
      <c r="S108" s="13"/>
      <c r="T108" s="13"/>
      <c r="U108" s="13"/>
      <c r="V108" s="13"/>
      <c r="Y108" s="44" t="s">
        <v>45</v>
      </c>
    </row>
    <row r="109" spans="17:25" ht="30" customHeight="1" x14ac:dyDescent="0.3">
      <c r="Q109" s="13"/>
      <c r="R109" s="13"/>
      <c r="S109" s="13"/>
      <c r="T109" s="13"/>
      <c r="U109" s="13"/>
      <c r="V109" s="13"/>
      <c r="Y109" s="44" t="s">
        <v>46</v>
      </c>
    </row>
    <row r="110" spans="17:25" ht="30" customHeight="1" x14ac:dyDescent="0.3">
      <c r="Q110" s="13"/>
      <c r="R110" s="13"/>
      <c r="S110" s="13"/>
      <c r="T110" s="13"/>
      <c r="U110" s="13"/>
      <c r="V110" s="13"/>
      <c r="Y110" s="44" t="s">
        <v>47</v>
      </c>
    </row>
    <row r="111" spans="17:25" ht="30" customHeight="1" x14ac:dyDescent="0.3">
      <c r="Q111" s="13"/>
      <c r="R111" s="13"/>
      <c r="S111" s="13"/>
      <c r="T111" s="13"/>
      <c r="U111" s="13"/>
      <c r="V111" s="13"/>
      <c r="Y111" s="44" t="s">
        <v>48</v>
      </c>
    </row>
    <row r="112" spans="17:25" ht="30" customHeight="1" x14ac:dyDescent="0.3">
      <c r="Q112" s="13"/>
      <c r="R112" s="13"/>
      <c r="S112" s="13"/>
      <c r="T112" s="13"/>
      <c r="U112" s="13"/>
      <c r="V112" s="13"/>
      <c r="Y112" s="44" t="s">
        <v>49</v>
      </c>
    </row>
    <row r="113" spans="12:25" ht="30" customHeight="1" x14ac:dyDescent="0.3">
      <c r="Q113" s="13"/>
      <c r="R113" s="13"/>
      <c r="S113" s="13"/>
      <c r="T113" s="13"/>
      <c r="U113" s="13"/>
      <c r="V113" s="13"/>
      <c r="Y113" s="44" t="s">
        <v>50</v>
      </c>
    </row>
    <row r="114" spans="12:25" ht="30" customHeight="1" x14ac:dyDescent="0.3">
      <c r="Q114" s="13"/>
      <c r="R114" s="13"/>
      <c r="S114" s="13"/>
      <c r="T114" s="13"/>
      <c r="U114" s="13"/>
      <c r="V114" s="13"/>
      <c r="Y114" s="45" t="s">
        <v>51</v>
      </c>
    </row>
    <row r="115" spans="12:25" ht="30" customHeight="1" x14ac:dyDescent="0.3">
      <c r="Q115" s="13"/>
      <c r="R115" s="13"/>
      <c r="S115" s="13"/>
      <c r="T115" s="13"/>
      <c r="U115" s="13"/>
      <c r="V115" s="13"/>
      <c r="Y115" s="44" t="s">
        <v>52</v>
      </c>
    </row>
    <row r="116" spans="12:25" ht="30" customHeight="1" x14ac:dyDescent="0.3">
      <c r="Q116" s="13"/>
      <c r="R116" s="13"/>
      <c r="S116" s="13"/>
      <c r="T116" s="13"/>
      <c r="U116" s="13"/>
      <c r="V116" s="13"/>
      <c r="Y116" s="44" t="s">
        <v>53</v>
      </c>
    </row>
    <row r="117" spans="12:25" ht="30" customHeight="1" x14ac:dyDescent="0.3">
      <c r="Q117" s="13"/>
      <c r="R117" s="13"/>
      <c r="S117" s="13"/>
      <c r="T117" s="13"/>
      <c r="U117" s="13"/>
      <c r="V117" s="13"/>
      <c r="Y117" s="45" t="s">
        <v>54</v>
      </c>
    </row>
    <row r="118" spans="12:25" ht="30" customHeight="1" x14ac:dyDescent="0.3">
      <c r="Q118" s="13"/>
      <c r="R118" s="13"/>
      <c r="S118" s="13"/>
      <c r="T118" s="13"/>
      <c r="U118" s="13"/>
      <c r="V118" s="13"/>
      <c r="Y118" s="45" t="s">
        <v>55</v>
      </c>
    </row>
    <row r="119" spans="12:25" ht="30" customHeight="1" x14ac:dyDescent="0.3">
      <c r="Q119" s="13"/>
      <c r="R119" s="13"/>
      <c r="S119" s="13"/>
      <c r="T119" s="13"/>
      <c r="U119" s="13"/>
      <c r="V119" s="13"/>
      <c r="Y119" s="44" t="s">
        <v>56</v>
      </c>
    </row>
    <row r="120" spans="12:25" ht="30" customHeight="1" x14ac:dyDescent="0.3">
      <c r="Q120" s="13"/>
      <c r="R120" s="13"/>
      <c r="S120" s="13"/>
      <c r="T120" s="13"/>
      <c r="U120" s="13"/>
      <c r="V120" s="13"/>
      <c r="Y120" s="45" t="s">
        <v>57</v>
      </c>
    </row>
    <row r="121" spans="12:25" ht="56.25" customHeight="1" x14ac:dyDescent="0.3">
      <c r="L121" s="163"/>
      <c r="M121" s="163"/>
      <c r="N121" s="38"/>
      <c r="O121" s="38"/>
      <c r="P121" s="38"/>
      <c r="Q121" s="14"/>
      <c r="R121" s="14"/>
      <c r="S121" s="14"/>
      <c r="T121" s="14"/>
      <c r="U121" s="14"/>
      <c r="V121" s="13"/>
      <c r="Y121" s="44" t="s">
        <v>58</v>
      </c>
    </row>
    <row r="122" spans="12:25" ht="29.25" customHeight="1" x14ac:dyDescent="0.3">
      <c r="L122" s="38" t="s">
        <v>17</v>
      </c>
      <c r="M122" s="38"/>
      <c r="N122" s="38"/>
      <c r="O122" s="38"/>
      <c r="P122" s="38"/>
      <c r="Q122" s="14"/>
      <c r="R122" s="14"/>
      <c r="S122" s="164" t="s">
        <v>100</v>
      </c>
      <c r="T122" s="164"/>
      <c r="U122" s="14"/>
      <c r="V122" s="13"/>
      <c r="Y122" s="45" t="s">
        <v>59</v>
      </c>
    </row>
    <row r="123" spans="12:25" ht="18" customHeight="1" x14ac:dyDescent="0.3">
      <c r="L123" s="38" t="s">
        <v>103</v>
      </c>
      <c r="M123" s="38"/>
      <c r="N123" s="38"/>
      <c r="O123" s="38"/>
      <c r="P123" s="38"/>
      <c r="Q123" s="14"/>
      <c r="R123" s="14"/>
      <c r="S123" s="164" t="s">
        <v>98</v>
      </c>
      <c r="T123" s="164"/>
      <c r="U123" s="14"/>
      <c r="V123" s="13"/>
      <c r="Y123" s="45" t="s">
        <v>60</v>
      </c>
    </row>
    <row r="124" spans="12:25" ht="33" customHeight="1" x14ac:dyDescent="0.3">
      <c r="L124" s="38" t="s">
        <v>104</v>
      </c>
      <c r="M124" s="38"/>
      <c r="N124" s="38"/>
      <c r="O124" s="38"/>
      <c r="P124" s="38"/>
      <c r="Q124" s="14"/>
      <c r="R124" s="14"/>
      <c r="S124" s="164" t="s">
        <v>94</v>
      </c>
      <c r="T124" s="164"/>
      <c r="U124" s="14"/>
      <c r="V124" s="13"/>
      <c r="Y124" s="45" t="s">
        <v>61</v>
      </c>
    </row>
    <row r="125" spans="12:25" ht="34.5" customHeight="1" x14ac:dyDescent="0.3">
      <c r="L125" s="38" t="s">
        <v>105</v>
      </c>
      <c r="M125" s="38"/>
      <c r="N125" s="38"/>
      <c r="O125" s="38"/>
      <c r="P125" s="38"/>
      <c r="Q125" s="14"/>
      <c r="R125" s="14"/>
      <c r="S125" s="164" t="s">
        <v>173</v>
      </c>
      <c r="T125" s="164"/>
      <c r="U125" s="14"/>
      <c r="V125" s="13"/>
      <c r="Y125" s="45" t="s">
        <v>62</v>
      </c>
    </row>
    <row r="126" spans="12:25" ht="45" customHeight="1" x14ac:dyDescent="0.3">
      <c r="L126" s="38" t="s">
        <v>106</v>
      </c>
      <c r="M126" s="38"/>
      <c r="N126" s="38"/>
      <c r="O126" s="38"/>
      <c r="P126" s="38"/>
      <c r="Q126" s="14"/>
      <c r="R126" s="14"/>
      <c r="S126" s="164" t="s">
        <v>95</v>
      </c>
      <c r="T126" s="164"/>
      <c r="U126" s="14"/>
      <c r="V126" s="13"/>
      <c r="Y126" s="45" t="s">
        <v>63</v>
      </c>
    </row>
    <row r="127" spans="12:25" ht="30" customHeight="1" x14ac:dyDescent="0.3">
      <c r="L127" s="38" t="s">
        <v>115</v>
      </c>
      <c r="M127" s="38"/>
      <c r="N127" s="38"/>
      <c r="O127" s="38"/>
      <c r="P127" s="38"/>
      <c r="Q127" s="14"/>
      <c r="R127" s="14"/>
      <c r="S127" s="164" t="s">
        <v>96</v>
      </c>
      <c r="T127" s="14"/>
      <c r="U127" s="14"/>
      <c r="V127" s="13"/>
      <c r="Y127" s="45" t="s">
        <v>64</v>
      </c>
    </row>
    <row r="128" spans="12:25" ht="30" customHeight="1" x14ac:dyDescent="0.3">
      <c r="L128" s="38"/>
      <c r="M128" s="38"/>
      <c r="N128" s="38"/>
      <c r="O128" s="38"/>
      <c r="P128" s="38"/>
      <c r="Q128" s="14"/>
      <c r="R128" s="14"/>
      <c r="S128" s="14" t="s">
        <v>180</v>
      </c>
      <c r="T128" s="14"/>
      <c r="U128" s="14"/>
      <c r="V128" s="13"/>
      <c r="Y128" s="44" t="s">
        <v>65</v>
      </c>
    </row>
    <row r="129" spans="17:25" ht="30" customHeight="1" x14ac:dyDescent="0.3">
      <c r="Q129" s="13"/>
      <c r="R129" s="13"/>
      <c r="S129" s="14"/>
      <c r="T129" s="13"/>
      <c r="U129" s="13"/>
      <c r="V129" s="13"/>
      <c r="Y129" s="45" t="s">
        <v>66</v>
      </c>
    </row>
    <row r="130" spans="17:25" ht="30" customHeight="1" x14ac:dyDescent="0.3">
      <c r="Q130" s="13"/>
      <c r="R130" s="13"/>
      <c r="S130" s="13"/>
      <c r="T130" s="13"/>
      <c r="U130" s="13"/>
      <c r="V130" s="13"/>
      <c r="Y130" s="44" t="s">
        <v>90</v>
      </c>
    </row>
    <row r="131" spans="17:25" ht="30" customHeight="1" x14ac:dyDescent="0.3">
      <c r="Q131" s="13"/>
      <c r="R131" s="13"/>
      <c r="S131" s="13"/>
      <c r="T131" s="13"/>
      <c r="U131" s="13"/>
      <c r="V131" s="13"/>
      <c r="Y131" s="45" t="s">
        <v>67</v>
      </c>
    </row>
    <row r="132" spans="17:25" ht="30" customHeight="1" x14ac:dyDescent="0.3">
      <c r="Q132" s="13"/>
      <c r="R132" s="13"/>
      <c r="S132" s="13"/>
      <c r="T132" s="13"/>
      <c r="U132" s="13"/>
      <c r="V132" s="13"/>
      <c r="Y132" s="44" t="s">
        <v>68</v>
      </c>
    </row>
    <row r="133" spans="17:25" ht="30" customHeight="1" x14ac:dyDescent="0.3">
      <c r="Q133" s="13"/>
      <c r="R133" s="13"/>
      <c r="S133" s="13"/>
      <c r="T133" s="13"/>
      <c r="U133" s="13"/>
      <c r="V133" s="13"/>
      <c r="Y133" s="45" t="s">
        <v>69</v>
      </c>
    </row>
    <row r="134" spans="17:25" ht="30" customHeight="1" x14ac:dyDescent="0.3">
      <c r="Q134" s="13"/>
      <c r="R134" s="13"/>
      <c r="S134" s="13"/>
      <c r="T134" s="13"/>
      <c r="U134" s="13"/>
      <c r="V134" s="13"/>
      <c r="Y134" s="45" t="s">
        <v>70</v>
      </c>
    </row>
    <row r="135" spans="17:25" ht="30" customHeight="1" x14ac:dyDescent="0.3">
      <c r="Q135" s="13"/>
      <c r="R135" s="13"/>
      <c r="S135" s="13"/>
      <c r="T135" s="13"/>
      <c r="U135" s="13"/>
      <c r="V135" s="13"/>
      <c r="Y135" s="44" t="s">
        <v>71</v>
      </c>
    </row>
    <row r="136" spans="17:25" ht="30" customHeight="1" x14ac:dyDescent="0.3">
      <c r="Q136" s="13"/>
      <c r="R136" s="13"/>
      <c r="S136" s="13"/>
      <c r="T136" s="13"/>
      <c r="U136" s="13"/>
      <c r="V136" s="13"/>
      <c r="Y136" s="44" t="s">
        <v>72</v>
      </c>
    </row>
    <row r="137" spans="17:25" ht="30" customHeight="1" x14ac:dyDescent="0.3">
      <c r="Q137" s="13"/>
      <c r="R137" s="13"/>
      <c r="S137" s="13"/>
      <c r="T137" s="13"/>
      <c r="U137" s="13"/>
      <c r="V137" s="13"/>
      <c r="Y137" s="45" t="s">
        <v>73</v>
      </c>
    </row>
    <row r="138" spans="17:25" ht="30" customHeight="1" x14ac:dyDescent="0.3">
      <c r="Q138" s="13"/>
      <c r="R138" s="13"/>
      <c r="S138" s="13"/>
      <c r="T138" s="13"/>
      <c r="U138" s="13"/>
      <c r="V138" s="13"/>
      <c r="Y138" s="45" t="s">
        <v>74</v>
      </c>
    </row>
    <row r="139" spans="17:25" ht="30" customHeight="1" x14ac:dyDescent="0.3">
      <c r="Q139" s="13"/>
      <c r="R139" s="13"/>
      <c r="S139" s="13"/>
      <c r="T139" s="13"/>
      <c r="U139" s="13"/>
      <c r="V139" s="13"/>
      <c r="Y139" s="45" t="s">
        <v>75</v>
      </c>
    </row>
    <row r="140" spans="17:25" ht="30" customHeight="1" x14ac:dyDescent="0.3">
      <c r="Q140" s="13"/>
      <c r="R140" s="13"/>
      <c r="S140" s="13"/>
      <c r="T140" s="13"/>
      <c r="U140" s="13"/>
      <c r="V140" s="13"/>
      <c r="Y140" s="44" t="s">
        <v>76</v>
      </c>
    </row>
    <row r="141" spans="17:25" ht="30" customHeight="1" x14ac:dyDescent="0.3">
      <c r="Q141" s="13"/>
      <c r="R141" s="13"/>
      <c r="S141" s="13"/>
      <c r="T141" s="13"/>
      <c r="U141" s="13"/>
      <c r="V141" s="13"/>
      <c r="Y141" s="44" t="s">
        <v>77</v>
      </c>
    </row>
    <row r="142" spans="17:25" ht="30" customHeight="1" x14ac:dyDescent="0.3">
      <c r="Q142" s="13"/>
      <c r="R142" s="13"/>
      <c r="S142" s="13"/>
      <c r="T142" s="13"/>
      <c r="U142" s="13"/>
      <c r="V142" s="13"/>
      <c r="Y142" s="45" t="s">
        <v>78</v>
      </c>
    </row>
    <row r="143" spans="17:25" ht="30" customHeight="1" x14ac:dyDescent="0.3">
      <c r="Q143" s="13"/>
      <c r="R143" s="13"/>
      <c r="S143" s="13"/>
      <c r="T143" s="13"/>
      <c r="U143" s="13"/>
      <c r="V143" s="13"/>
      <c r="Y143" s="44" t="s">
        <v>79</v>
      </c>
    </row>
    <row r="144" spans="17:25" ht="30" customHeight="1" x14ac:dyDescent="0.3">
      <c r="Q144" s="13"/>
      <c r="R144" s="13"/>
      <c r="S144" s="13"/>
      <c r="T144" s="13"/>
      <c r="U144" s="13"/>
      <c r="V144" s="13"/>
      <c r="Y144" s="45" t="s">
        <v>80</v>
      </c>
    </row>
    <row r="145" spans="17:25" ht="30" customHeight="1" x14ac:dyDescent="0.3">
      <c r="Q145" s="13"/>
      <c r="R145" s="13"/>
      <c r="S145" s="13"/>
      <c r="T145" s="13"/>
      <c r="U145" s="13"/>
      <c r="V145" s="13"/>
      <c r="Y145" s="45" t="s">
        <v>81</v>
      </c>
    </row>
    <row r="146" spans="17:25" ht="30" customHeight="1" x14ac:dyDescent="0.3">
      <c r="Q146" s="13"/>
      <c r="R146" s="13"/>
      <c r="S146" s="13"/>
      <c r="T146" s="13"/>
      <c r="U146" s="13"/>
      <c r="V146" s="13"/>
      <c r="Y146" s="45" t="s">
        <v>82</v>
      </c>
    </row>
    <row r="147" spans="17:25" ht="30" customHeight="1" x14ac:dyDescent="0.3">
      <c r="Q147" s="13"/>
      <c r="R147" s="13"/>
      <c r="S147" s="13"/>
      <c r="T147" s="13"/>
      <c r="U147" s="13"/>
      <c r="V147" s="13"/>
      <c r="Y147" s="45" t="s">
        <v>83</v>
      </c>
    </row>
    <row r="148" spans="17:25" ht="30" customHeight="1" x14ac:dyDescent="0.3">
      <c r="Q148" s="13"/>
      <c r="R148" s="13"/>
      <c r="S148" s="13"/>
      <c r="T148" s="13"/>
      <c r="U148" s="13"/>
      <c r="V148" s="13"/>
      <c r="Y148" s="45" t="s">
        <v>84</v>
      </c>
    </row>
    <row r="149" spans="17:25" ht="30" customHeight="1" x14ac:dyDescent="0.3">
      <c r="Q149" s="13"/>
      <c r="R149" s="13"/>
      <c r="S149" s="13"/>
      <c r="T149" s="13"/>
      <c r="U149" s="13"/>
      <c r="V149" s="13"/>
    </row>
    <row r="150" spans="17:25" ht="30" customHeight="1" x14ac:dyDescent="0.3">
      <c r="Q150" s="13"/>
      <c r="R150" s="13"/>
      <c r="S150" s="13"/>
      <c r="T150" s="13"/>
      <c r="U150" s="13"/>
      <c r="V150" s="13"/>
    </row>
    <row r="151" spans="17:25" ht="30" customHeight="1" x14ac:dyDescent="0.3">
      <c r="Q151" s="13"/>
      <c r="R151" s="13"/>
      <c r="S151" s="13"/>
      <c r="T151" s="13"/>
      <c r="U151" s="13"/>
      <c r="V151" s="13"/>
    </row>
    <row r="152" spans="17:25" ht="30" customHeight="1" x14ac:dyDescent="0.3">
      <c r="Q152" s="13"/>
      <c r="R152" s="13"/>
      <c r="S152" s="13"/>
      <c r="T152" s="13"/>
      <c r="U152" s="13"/>
      <c r="V152" s="13"/>
    </row>
    <row r="153" spans="17:25" ht="30" customHeight="1" x14ac:dyDescent="0.3">
      <c r="Q153" s="13"/>
      <c r="R153" s="13"/>
      <c r="S153" s="13"/>
      <c r="T153" s="13"/>
      <c r="U153" s="13"/>
      <c r="V153" s="13"/>
    </row>
    <row r="154" spans="17:25" ht="30" customHeight="1" x14ac:dyDescent="0.3">
      <c r="Q154" s="13"/>
      <c r="R154" s="13"/>
      <c r="S154" s="13"/>
      <c r="T154" s="13"/>
      <c r="U154" s="13"/>
      <c r="V154" s="13"/>
    </row>
    <row r="155" spans="17:25" ht="30" customHeight="1" x14ac:dyDescent="0.3">
      <c r="Q155" s="13"/>
      <c r="R155" s="13"/>
      <c r="S155" s="13"/>
      <c r="T155" s="13"/>
      <c r="U155" s="13"/>
      <c r="V155" s="13"/>
    </row>
    <row r="156" spans="17:25" ht="30" customHeight="1" x14ac:dyDescent="0.3">
      <c r="Q156" s="13"/>
      <c r="R156" s="13"/>
      <c r="S156" s="13"/>
      <c r="T156" s="13"/>
      <c r="U156" s="13"/>
      <c r="V156" s="13"/>
    </row>
    <row r="157" spans="17:25" ht="30" customHeight="1" x14ac:dyDescent="0.3">
      <c r="Q157" s="13"/>
      <c r="R157" s="13"/>
      <c r="S157" s="13"/>
      <c r="T157" s="13"/>
      <c r="U157" s="13"/>
      <c r="V157" s="13"/>
    </row>
    <row r="158" spans="17:25" ht="30" customHeight="1" x14ac:dyDescent="0.3">
      <c r="Q158" s="13"/>
      <c r="R158" s="13"/>
      <c r="S158" s="13"/>
      <c r="T158" s="13"/>
      <c r="U158" s="13"/>
      <c r="V158" s="13"/>
    </row>
    <row r="159" spans="17:25" ht="30" customHeight="1" x14ac:dyDescent="0.3">
      <c r="Q159" s="13"/>
      <c r="R159" s="13"/>
      <c r="S159" s="13"/>
      <c r="T159" s="13"/>
      <c r="U159" s="13"/>
      <c r="V159" s="13"/>
    </row>
    <row r="160" spans="17:25" ht="30" customHeight="1" x14ac:dyDescent="0.3">
      <c r="Q160" s="13"/>
      <c r="R160" s="13"/>
      <c r="S160" s="13"/>
      <c r="T160" s="13"/>
      <c r="U160" s="13"/>
      <c r="V160" s="13"/>
    </row>
    <row r="161" spans="17:22" ht="30" customHeight="1" x14ac:dyDescent="0.3">
      <c r="Q161" s="13"/>
      <c r="R161" s="13"/>
      <c r="S161" s="13"/>
      <c r="T161" s="13"/>
      <c r="U161" s="13"/>
      <c r="V161" s="13"/>
    </row>
    <row r="162" spans="17:22" ht="30" customHeight="1" x14ac:dyDescent="0.3">
      <c r="Q162" s="13"/>
      <c r="R162" s="13"/>
      <c r="S162" s="13"/>
      <c r="T162" s="13"/>
      <c r="U162" s="13"/>
      <c r="V162" s="13"/>
    </row>
    <row r="163" spans="17:22" ht="30" customHeight="1" x14ac:dyDescent="0.3">
      <c r="Q163" s="13"/>
      <c r="R163" s="13"/>
      <c r="S163" s="13"/>
      <c r="T163" s="13"/>
      <c r="U163" s="13"/>
      <c r="V163" s="13"/>
    </row>
    <row r="164" spans="17:22" ht="30" customHeight="1" x14ac:dyDescent="0.3">
      <c r="Q164" s="13"/>
      <c r="R164" s="13"/>
      <c r="S164" s="13"/>
      <c r="T164" s="13"/>
      <c r="U164" s="13"/>
      <c r="V164" s="13"/>
    </row>
    <row r="165" spans="17:22" ht="30" customHeight="1" x14ac:dyDescent="0.3">
      <c r="Q165" s="13"/>
      <c r="R165" s="13"/>
      <c r="S165" s="13"/>
      <c r="T165" s="13"/>
      <c r="U165" s="13"/>
      <c r="V165" s="13"/>
    </row>
    <row r="166" spans="17:22" ht="30" customHeight="1" x14ac:dyDescent="0.3">
      <c r="Q166" s="13"/>
      <c r="R166" s="13"/>
      <c r="S166" s="13"/>
      <c r="T166" s="13"/>
      <c r="U166" s="13"/>
      <c r="V166" s="13"/>
    </row>
    <row r="167" spans="17:22" ht="30" customHeight="1" x14ac:dyDescent="0.3">
      <c r="Q167" s="13"/>
      <c r="R167" s="13"/>
      <c r="S167" s="13"/>
      <c r="T167" s="13"/>
      <c r="U167" s="13"/>
      <c r="V167" s="13"/>
    </row>
    <row r="168" spans="17:22" ht="30" customHeight="1" x14ac:dyDescent="0.3">
      <c r="Q168" s="13"/>
      <c r="R168" s="13"/>
      <c r="S168" s="13"/>
      <c r="T168" s="13"/>
      <c r="U168" s="13"/>
      <c r="V168" s="13"/>
    </row>
    <row r="169" spans="17:22" ht="30" customHeight="1" x14ac:dyDescent="0.3">
      <c r="Q169" s="13"/>
      <c r="R169" s="13"/>
      <c r="S169" s="13"/>
      <c r="T169" s="13"/>
      <c r="U169" s="13"/>
      <c r="V169" s="13"/>
    </row>
    <row r="170" spans="17:22" ht="30" customHeight="1" x14ac:dyDescent="0.3">
      <c r="Q170" s="13"/>
      <c r="R170" s="13"/>
      <c r="S170" s="13"/>
      <c r="T170" s="13"/>
      <c r="U170" s="13"/>
      <c r="V170" s="13"/>
    </row>
    <row r="171" spans="17:22" ht="30" customHeight="1" x14ac:dyDescent="0.3">
      <c r="Q171" s="13"/>
      <c r="R171" s="13"/>
      <c r="S171" s="13"/>
      <c r="T171" s="13"/>
      <c r="U171" s="13"/>
      <c r="V171" s="13"/>
    </row>
    <row r="172" spans="17:22" ht="30" customHeight="1" x14ac:dyDescent="0.3">
      <c r="Q172" s="13"/>
      <c r="R172" s="13"/>
      <c r="S172" s="13"/>
      <c r="T172" s="13"/>
      <c r="U172" s="13"/>
      <c r="V172" s="13"/>
    </row>
    <row r="173" spans="17:22" ht="30" customHeight="1" x14ac:dyDescent="0.3">
      <c r="Q173" s="13"/>
      <c r="R173" s="13"/>
      <c r="S173" s="13"/>
      <c r="T173" s="13"/>
      <c r="U173" s="13"/>
      <c r="V173" s="13"/>
    </row>
    <row r="174" spans="17:22" ht="30" customHeight="1" x14ac:dyDescent="0.3">
      <c r="Q174" s="13"/>
      <c r="R174" s="13"/>
      <c r="S174" s="13"/>
      <c r="T174" s="13"/>
      <c r="U174" s="13"/>
      <c r="V174" s="13"/>
    </row>
    <row r="175" spans="17:22" ht="30" customHeight="1" x14ac:dyDescent="0.3">
      <c r="Q175" s="13"/>
      <c r="R175" s="13"/>
      <c r="S175" s="13"/>
      <c r="T175" s="13"/>
      <c r="U175" s="13"/>
      <c r="V175" s="13"/>
    </row>
    <row r="176" spans="17:22" ht="30" customHeight="1" x14ac:dyDescent="0.3">
      <c r="Q176" s="13"/>
      <c r="R176" s="13"/>
      <c r="S176" s="13"/>
      <c r="T176" s="13"/>
      <c r="U176" s="13"/>
      <c r="V176" s="13"/>
    </row>
    <row r="177" spans="17:22" ht="30" customHeight="1" x14ac:dyDescent="0.3">
      <c r="Q177" s="13"/>
      <c r="R177" s="13"/>
      <c r="S177" s="13"/>
      <c r="T177" s="13"/>
      <c r="U177" s="13"/>
      <c r="V177" s="13"/>
    </row>
    <row r="178" spans="17:22" ht="30" customHeight="1" x14ac:dyDescent="0.3">
      <c r="Q178" s="13"/>
      <c r="R178" s="13"/>
      <c r="S178" s="13"/>
      <c r="T178" s="13"/>
      <c r="U178" s="13"/>
      <c r="V178" s="13"/>
    </row>
    <row r="179" spans="17:22" ht="30" customHeight="1" x14ac:dyDescent="0.3">
      <c r="Q179" s="13"/>
      <c r="R179" s="13"/>
      <c r="S179" s="13"/>
      <c r="T179" s="13"/>
      <c r="U179" s="13"/>
      <c r="V179" s="13"/>
    </row>
    <row r="180" spans="17:22" ht="30" customHeight="1" x14ac:dyDescent="0.3">
      <c r="Q180" s="13"/>
      <c r="R180" s="13"/>
      <c r="S180" s="13"/>
      <c r="T180" s="13"/>
      <c r="U180" s="13"/>
      <c r="V180" s="13"/>
    </row>
    <row r="181" spans="17:22" ht="30" customHeight="1" x14ac:dyDescent="0.3">
      <c r="Q181" s="13"/>
      <c r="R181" s="13"/>
      <c r="S181" s="13"/>
      <c r="T181" s="13"/>
      <c r="U181" s="13"/>
      <c r="V181" s="13"/>
    </row>
    <row r="182" spans="17:22" ht="30" customHeight="1" x14ac:dyDescent="0.3">
      <c r="Q182" s="13"/>
      <c r="R182" s="13"/>
      <c r="S182" s="13"/>
      <c r="T182" s="13"/>
      <c r="U182" s="13"/>
      <c r="V182" s="13"/>
    </row>
    <row r="183" spans="17:22" ht="30" customHeight="1" x14ac:dyDescent="0.3">
      <c r="Q183" s="13"/>
      <c r="R183" s="13"/>
      <c r="S183" s="13"/>
      <c r="T183" s="13"/>
      <c r="U183" s="13"/>
      <c r="V183" s="13"/>
    </row>
    <row r="184" spans="17:22" ht="30" customHeight="1" x14ac:dyDescent="0.3">
      <c r="Q184" s="13"/>
      <c r="R184" s="13"/>
      <c r="S184" s="13"/>
      <c r="T184" s="13"/>
      <c r="U184" s="13"/>
      <c r="V184" s="13"/>
    </row>
    <row r="185" spans="17:22" ht="30" customHeight="1" x14ac:dyDescent="0.3">
      <c r="Q185" s="13"/>
      <c r="R185" s="13"/>
      <c r="S185" s="13"/>
      <c r="T185" s="13"/>
      <c r="U185" s="13"/>
      <c r="V185" s="13"/>
    </row>
    <row r="186" spans="17:22" ht="30" customHeight="1" x14ac:dyDescent="0.3">
      <c r="Q186" s="13"/>
      <c r="R186" s="13"/>
      <c r="S186" s="13"/>
      <c r="T186" s="13"/>
      <c r="U186" s="13"/>
      <c r="V186" s="13"/>
    </row>
    <row r="187" spans="17:22" ht="30" customHeight="1" x14ac:dyDescent="0.3">
      <c r="Q187" s="13"/>
      <c r="R187" s="13"/>
      <c r="S187" s="13"/>
      <c r="T187" s="13"/>
      <c r="U187" s="13"/>
      <c r="V187" s="13"/>
    </row>
    <row r="188" spans="17:22" ht="30" customHeight="1" x14ac:dyDescent="0.3">
      <c r="Q188" s="13"/>
      <c r="R188" s="13"/>
      <c r="S188" s="13"/>
      <c r="T188" s="13"/>
      <c r="U188" s="13"/>
      <c r="V188" s="13"/>
    </row>
    <row r="189" spans="17:22" ht="30" customHeight="1" x14ac:dyDescent="0.3">
      <c r="Q189" s="13"/>
      <c r="R189" s="13"/>
      <c r="S189" s="13"/>
      <c r="T189" s="13"/>
      <c r="U189" s="13"/>
      <c r="V189" s="13"/>
    </row>
    <row r="190" spans="17:22" ht="30" customHeight="1" x14ac:dyDescent="0.3">
      <c r="Q190" s="13"/>
      <c r="R190" s="13"/>
      <c r="S190" s="13"/>
      <c r="T190" s="13"/>
      <c r="U190" s="13"/>
      <c r="V190" s="13"/>
    </row>
    <row r="191" spans="17:22" ht="30" customHeight="1" x14ac:dyDescent="0.3">
      <c r="Q191" s="13"/>
      <c r="R191" s="13"/>
      <c r="S191" s="13"/>
      <c r="T191" s="13"/>
      <c r="U191" s="13"/>
      <c r="V191" s="13"/>
    </row>
    <row r="192" spans="17:22" ht="30" customHeight="1" x14ac:dyDescent="0.3">
      <c r="Q192" s="13"/>
      <c r="R192" s="13"/>
      <c r="S192" s="13"/>
      <c r="T192" s="13"/>
      <c r="U192" s="13"/>
      <c r="V192" s="13"/>
    </row>
    <row r="193" spans="17:22" ht="30" customHeight="1" x14ac:dyDescent="0.3">
      <c r="Q193" s="13"/>
      <c r="R193" s="13"/>
      <c r="S193" s="13"/>
      <c r="T193" s="13"/>
      <c r="U193" s="13"/>
      <c r="V193" s="13"/>
    </row>
    <row r="194" spans="17:22" ht="30" customHeight="1" x14ac:dyDescent="0.3">
      <c r="Q194" s="13"/>
      <c r="R194" s="13"/>
      <c r="S194" s="13"/>
      <c r="T194" s="13"/>
      <c r="U194" s="13"/>
      <c r="V194" s="13"/>
    </row>
    <row r="195" spans="17:22" ht="30" customHeight="1" x14ac:dyDescent="0.3">
      <c r="Q195" s="13"/>
      <c r="R195" s="13"/>
      <c r="S195" s="13"/>
      <c r="T195" s="13"/>
      <c r="U195" s="13"/>
      <c r="V195" s="13"/>
    </row>
    <row r="196" spans="17:22" ht="30" customHeight="1" x14ac:dyDescent="0.3">
      <c r="Q196" s="13"/>
      <c r="R196" s="13"/>
      <c r="S196" s="13"/>
      <c r="T196" s="13"/>
      <c r="U196" s="13"/>
      <c r="V196" s="13"/>
    </row>
    <row r="197" spans="17:22" ht="30" customHeight="1" x14ac:dyDescent="0.3">
      <c r="Q197" s="13"/>
      <c r="R197" s="13"/>
      <c r="S197" s="13"/>
      <c r="T197" s="13"/>
      <c r="U197" s="13"/>
      <c r="V197" s="13"/>
    </row>
    <row r="198" spans="17:22" ht="30" customHeight="1" x14ac:dyDescent="0.3">
      <c r="Q198" s="13"/>
      <c r="R198" s="13"/>
      <c r="S198" s="13"/>
      <c r="T198" s="13"/>
      <c r="U198" s="13"/>
      <c r="V198" s="13"/>
    </row>
    <row r="199" spans="17:22" ht="30" customHeight="1" x14ac:dyDescent="0.3">
      <c r="Q199" s="13"/>
      <c r="R199" s="13"/>
      <c r="S199" s="13"/>
      <c r="T199" s="13"/>
      <c r="U199" s="13"/>
      <c r="V199" s="13"/>
    </row>
    <row r="200" spans="17:22" ht="30" customHeight="1" x14ac:dyDescent="0.3">
      <c r="Q200" s="13"/>
      <c r="R200" s="13"/>
      <c r="S200" s="13"/>
      <c r="T200" s="13"/>
      <c r="U200" s="13"/>
      <c r="V200" s="13"/>
    </row>
    <row r="201" spans="17:22" ht="30" customHeight="1" x14ac:dyDescent="0.3">
      <c r="Q201" s="13"/>
      <c r="R201" s="13"/>
      <c r="S201" s="13"/>
      <c r="T201" s="13"/>
      <c r="U201" s="13"/>
      <c r="V201" s="13"/>
    </row>
    <row r="202" spans="17:22" ht="30" customHeight="1" x14ac:dyDescent="0.3">
      <c r="Q202" s="13"/>
      <c r="R202" s="13"/>
      <c r="S202" s="13"/>
      <c r="T202" s="13"/>
      <c r="U202" s="13"/>
      <c r="V202" s="13"/>
    </row>
    <row r="203" spans="17:22" ht="30" customHeight="1" x14ac:dyDescent="0.3">
      <c r="Q203" s="13"/>
      <c r="R203" s="13"/>
      <c r="S203" s="13"/>
      <c r="T203" s="13"/>
      <c r="U203" s="13"/>
      <c r="V203" s="13"/>
    </row>
    <row r="204" spans="17:22" ht="30" customHeight="1" x14ac:dyDescent="0.3">
      <c r="Q204" s="13"/>
      <c r="R204" s="13"/>
      <c r="S204" s="13"/>
      <c r="T204" s="13"/>
      <c r="U204" s="13"/>
      <c r="V204" s="13"/>
    </row>
    <row r="205" spans="17:22" ht="30" customHeight="1" x14ac:dyDescent="0.3">
      <c r="Q205" s="13"/>
      <c r="R205" s="13"/>
      <c r="S205" s="13"/>
      <c r="T205" s="13"/>
      <c r="U205" s="13"/>
      <c r="V205" s="13"/>
    </row>
    <row r="206" spans="17:22" ht="30" customHeight="1" x14ac:dyDescent="0.3">
      <c r="Q206" s="13"/>
      <c r="R206" s="13"/>
      <c r="S206" s="13"/>
      <c r="T206" s="13"/>
      <c r="U206" s="13"/>
      <c r="V206" s="13"/>
    </row>
    <row r="207" spans="17:22" ht="30" customHeight="1" x14ac:dyDescent="0.3">
      <c r="Q207" s="13"/>
      <c r="R207" s="13"/>
      <c r="S207" s="13"/>
      <c r="T207" s="13"/>
      <c r="U207" s="13"/>
      <c r="V207" s="13"/>
    </row>
    <row r="208" spans="17:22" ht="30" customHeight="1" x14ac:dyDescent="0.3">
      <c r="Q208" s="13"/>
      <c r="R208" s="13"/>
      <c r="S208" s="13"/>
      <c r="T208" s="13"/>
      <c r="U208" s="13"/>
      <c r="V208" s="13"/>
    </row>
    <row r="209" spans="17:22" ht="30" customHeight="1" x14ac:dyDescent="0.3">
      <c r="Q209" s="13"/>
      <c r="R209" s="13"/>
      <c r="S209" s="13"/>
      <c r="T209" s="13"/>
      <c r="U209" s="13"/>
      <c r="V209" s="13"/>
    </row>
    <row r="210" spans="17:22" ht="30" customHeight="1" x14ac:dyDescent="0.3">
      <c r="Q210" s="13"/>
      <c r="R210" s="13"/>
      <c r="S210" s="13"/>
      <c r="T210" s="13"/>
      <c r="U210" s="13"/>
      <c r="V210" s="13"/>
    </row>
    <row r="211" spans="17:22" ht="30" customHeight="1" x14ac:dyDescent="0.3">
      <c r="Q211" s="13"/>
      <c r="R211" s="13"/>
      <c r="S211" s="13"/>
      <c r="T211" s="13"/>
      <c r="U211" s="13"/>
      <c r="V211" s="13"/>
    </row>
    <row r="212" spans="17:22" ht="30" customHeight="1" x14ac:dyDescent="0.3">
      <c r="Q212" s="13"/>
      <c r="R212" s="13"/>
      <c r="S212" s="13"/>
      <c r="T212" s="13"/>
      <c r="U212" s="13"/>
      <c r="V212" s="13"/>
    </row>
    <row r="213" spans="17:22" ht="30" customHeight="1" x14ac:dyDescent="0.3">
      <c r="Q213" s="13"/>
      <c r="R213" s="13"/>
      <c r="S213" s="13"/>
      <c r="T213" s="13"/>
      <c r="U213" s="13"/>
      <c r="V213" s="13"/>
    </row>
    <row r="214" spans="17:22" ht="30" customHeight="1" x14ac:dyDescent="0.3">
      <c r="Q214" s="13"/>
      <c r="R214" s="13"/>
      <c r="S214" s="13"/>
      <c r="T214" s="13"/>
      <c r="U214" s="13"/>
      <c r="V214" s="13"/>
    </row>
    <row r="215" spans="17:22" ht="30" customHeight="1" x14ac:dyDescent="0.3">
      <c r="Q215" s="13"/>
      <c r="R215" s="13"/>
      <c r="S215" s="13"/>
      <c r="T215" s="13"/>
      <c r="U215" s="13"/>
      <c r="V215" s="13"/>
    </row>
    <row r="216" spans="17:22" ht="30" customHeight="1" x14ac:dyDescent="0.3">
      <c r="Q216" s="13"/>
      <c r="R216" s="13"/>
      <c r="S216" s="13"/>
      <c r="T216" s="13"/>
      <c r="U216" s="13"/>
      <c r="V216" s="13"/>
    </row>
    <row r="217" spans="17:22" ht="30" customHeight="1" x14ac:dyDescent="0.3">
      <c r="Q217" s="13"/>
      <c r="R217" s="13"/>
      <c r="S217" s="13"/>
      <c r="T217" s="13"/>
      <c r="U217" s="13"/>
      <c r="V217" s="13"/>
    </row>
    <row r="218" spans="17:22" ht="30" customHeight="1" x14ac:dyDescent="0.3">
      <c r="Q218" s="13"/>
      <c r="R218" s="13"/>
      <c r="S218" s="13"/>
      <c r="T218" s="13"/>
      <c r="U218" s="13"/>
      <c r="V218" s="13"/>
    </row>
    <row r="219" spans="17:22" ht="30" customHeight="1" x14ac:dyDescent="0.3">
      <c r="Q219" s="13"/>
      <c r="R219" s="13"/>
      <c r="S219" s="13"/>
      <c r="T219" s="13"/>
      <c r="U219" s="13"/>
      <c r="V219" s="13"/>
    </row>
    <row r="220" spans="17:22" ht="30" customHeight="1" x14ac:dyDescent="0.3">
      <c r="Q220" s="13"/>
      <c r="R220" s="13"/>
      <c r="S220" s="13"/>
      <c r="T220" s="13"/>
      <c r="U220" s="13"/>
      <c r="V220" s="13"/>
    </row>
    <row r="221" spans="17:22" ht="30" customHeight="1" x14ac:dyDescent="0.3">
      <c r="Q221" s="13"/>
      <c r="R221" s="13"/>
      <c r="S221" s="13"/>
      <c r="T221" s="13"/>
      <c r="U221" s="13"/>
      <c r="V221" s="13"/>
    </row>
    <row r="222" spans="17:22" ht="30" customHeight="1" x14ac:dyDescent="0.3">
      <c r="Q222" s="13"/>
      <c r="R222" s="13"/>
      <c r="S222" s="13"/>
      <c r="T222" s="13"/>
      <c r="U222" s="13"/>
      <c r="V222" s="13"/>
    </row>
    <row r="223" spans="17:22" ht="30" customHeight="1" x14ac:dyDescent="0.3">
      <c r="Q223" s="13"/>
      <c r="R223" s="13"/>
      <c r="S223" s="13"/>
      <c r="T223" s="13"/>
      <c r="U223" s="13"/>
      <c r="V223" s="13"/>
    </row>
    <row r="224" spans="17:22" ht="30" customHeight="1" x14ac:dyDescent="0.3">
      <c r="Q224" s="13"/>
      <c r="R224" s="13"/>
      <c r="S224" s="13"/>
      <c r="T224" s="13"/>
      <c r="U224" s="13"/>
      <c r="V224" s="13"/>
    </row>
    <row r="225" spans="17:22" ht="30" customHeight="1" x14ac:dyDescent="0.3">
      <c r="Q225" s="13"/>
      <c r="R225" s="13"/>
      <c r="S225" s="13"/>
      <c r="T225" s="13"/>
      <c r="U225" s="13"/>
      <c r="V225" s="13"/>
    </row>
    <row r="226" spans="17:22" ht="30" customHeight="1" x14ac:dyDescent="0.3">
      <c r="Q226" s="13"/>
      <c r="R226" s="13"/>
      <c r="S226" s="13"/>
      <c r="T226" s="13"/>
      <c r="U226" s="13"/>
      <c r="V226" s="13"/>
    </row>
    <row r="227" spans="17:22" ht="30" customHeight="1" x14ac:dyDescent="0.3">
      <c r="Q227" s="13"/>
      <c r="R227" s="13"/>
      <c r="S227" s="13"/>
      <c r="T227" s="13"/>
      <c r="U227" s="13"/>
      <c r="V227" s="13"/>
    </row>
    <row r="228" spans="17:22" ht="30" customHeight="1" x14ac:dyDescent="0.3">
      <c r="Q228" s="13"/>
      <c r="R228" s="13"/>
      <c r="S228" s="13"/>
      <c r="T228" s="13"/>
      <c r="U228" s="13"/>
      <c r="V228" s="13"/>
    </row>
    <row r="229" spans="17:22" ht="30" customHeight="1" x14ac:dyDescent="0.3">
      <c r="Q229" s="13"/>
      <c r="R229" s="13"/>
      <c r="S229" s="13"/>
      <c r="T229" s="13"/>
      <c r="U229" s="13"/>
      <c r="V229" s="13"/>
    </row>
    <row r="230" spans="17:22" ht="30" customHeight="1" x14ac:dyDescent="0.3">
      <c r="Q230" s="13"/>
      <c r="R230" s="13"/>
      <c r="S230" s="13"/>
      <c r="T230" s="13"/>
      <c r="U230" s="13"/>
      <c r="V230" s="13"/>
    </row>
    <row r="231" spans="17:22" ht="30" customHeight="1" x14ac:dyDescent="0.3">
      <c r="Q231" s="13"/>
      <c r="R231" s="13"/>
      <c r="S231" s="13"/>
      <c r="T231" s="13"/>
      <c r="U231" s="13"/>
      <c r="V231" s="13"/>
    </row>
    <row r="232" spans="17:22" ht="30" customHeight="1" x14ac:dyDescent="0.3">
      <c r="Q232" s="13"/>
      <c r="R232" s="13"/>
      <c r="S232" s="13"/>
      <c r="T232" s="13"/>
      <c r="U232" s="13"/>
      <c r="V232" s="13"/>
    </row>
    <row r="233" spans="17:22" ht="30" customHeight="1" x14ac:dyDescent="0.3">
      <c r="Q233" s="13"/>
      <c r="R233" s="13"/>
      <c r="S233" s="13"/>
      <c r="T233" s="13"/>
      <c r="U233" s="13"/>
      <c r="V233" s="13"/>
    </row>
    <row r="234" spans="17:22" ht="30" customHeight="1" x14ac:dyDescent="0.3">
      <c r="Q234" s="13"/>
      <c r="R234" s="13"/>
      <c r="S234" s="13"/>
      <c r="T234" s="13"/>
      <c r="U234" s="13"/>
      <c r="V234" s="13"/>
    </row>
    <row r="235" spans="17:22" ht="30" customHeight="1" x14ac:dyDescent="0.3">
      <c r="Q235" s="13"/>
      <c r="R235" s="13"/>
      <c r="S235" s="13"/>
      <c r="T235" s="13"/>
      <c r="U235" s="13"/>
      <c r="V235" s="13"/>
    </row>
    <row r="236" spans="17:22" ht="30" customHeight="1" x14ac:dyDescent="0.3">
      <c r="Q236" s="13"/>
      <c r="R236" s="13"/>
      <c r="S236" s="13"/>
      <c r="T236" s="13"/>
      <c r="U236" s="13"/>
      <c r="V236" s="13"/>
    </row>
    <row r="237" spans="17:22" ht="30" customHeight="1" x14ac:dyDescent="0.3">
      <c r="Q237" s="13"/>
      <c r="R237" s="13"/>
      <c r="S237" s="13"/>
      <c r="T237" s="13"/>
      <c r="U237" s="13"/>
      <c r="V237" s="13"/>
    </row>
    <row r="238" spans="17:22" ht="30" customHeight="1" x14ac:dyDescent="0.3">
      <c r="Q238" s="13"/>
      <c r="R238" s="13"/>
      <c r="S238" s="13"/>
      <c r="T238" s="13"/>
      <c r="U238" s="13"/>
      <c r="V238" s="13"/>
    </row>
    <row r="239" spans="17:22" ht="30" customHeight="1" x14ac:dyDescent="0.3">
      <c r="Q239" s="13"/>
      <c r="R239" s="13"/>
      <c r="S239" s="13"/>
      <c r="T239" s="13"/>
      <c r="U239" s="13"/>
      <c r="V239" s="13"/>
    </row>
    <row r="240" spans="17:22" ht="30" customHeight="1" x14ac:dyDescent="0.3">
      <c r="Q240" s="13"/>
      <c r="R240" s="13"/>
      <c r="S240" s="13"/>
      <c r="T240" s="13"/>
      <c r="U240" s="13"/>
      <c r="V240" s="13"/>
    </row>
    <row r="241" spans="17:22" ht="30" customHeight="1" x14ac:dyDescent="0.3">
      <c r="Q241" s="13"/>
      <c r="R241" s="13"/>
      <c r="S241" s="13"/>
      <c r="T241" s="13"/>
      <c r="U241" s="13"/>
      <c r="V241" s="13"/>
    </row>
    <row r="242" spans="17:22" ht="30" customHeight="1" x14ac:dyDescent="0.3">
      <c r="Q242" s="13"/>
      <c r="R242" s="13"/>
      <c r="S242" s="13"/>
      <c r="T242" s="13"/>
      <c r="U242" s="13"/>
      <c r="V242" s="13"/>
    </row>
    <row r="243" spans="17:22" ht="30" customHeight="1" x14ac:dyDescent="0.3">
      <c r="Q243" s="13"/>
      <c r="R243" s="13"/>
      <c r="S243" s="13"/>
      <c r="T243" s="13"/>
      <c r="U243" s="13"/>
      <c r="V243" s="13"/>
    </row>
    <row r="244" spans="17:22" ht="30" customHeight="1" x14ac:dyDescent="0.3">
      <c r="Q244" s="13"/>
      <c r="R244" s="13"/>
      <c r="S244" s="13"/>
      <c r="T244" s="13"/>
      <c r="U244" s="13"/>
      <c r="V244" s="13"/>
    </row>
    <row r="245" spans="17:22" ht="30" customHeight="1" x14ac:dyDescent="0.3">
      <c r="Q245" s="13"/>
      <c r="R245" s="13"/>
      <c r="S245" s="13"/>
      <c r="T245" s="13"/>
      <c r="U245" s="13"/>
      <c r="V245" s="13"/>
    </row>
    <row r="246" spans="17:22" ht="30" customHeight="1" x14ac:dyDescent="0.3">
      <c r="Q246" s="13"/>
      <c r="R246" s="13"/>
      <c r="S246" s="13"/>
      <c r="T246" s="13"/>
      <c r="U246" s="13"/>
      <c r="V246" s="13"/>
    </row>
    <row r="247" spans="17:22" ht="30" customHeight="1" x14ac:dyDescent="0.3">
      <c r="Q247" s="13"/>
      <c r="R247" s="13"/>
      <c r="S247" s="13"/>
      <c r="T247" s="13"/>
      <c r="U247" s="13"/>
      <c r="V247" s="13"/>
    </row>
    <row r="248" spans="17:22" ht="30" customHeight="1" x14ac:dyDescent="0.3">
      <c r="Q248" s="13"/>
      <c r="R248" s="13"/>
      <c r="S248" s="13"/>
      <c r="T248" s="13"/>
      <c r="U248" s="13"/>
      <c r="V248" s="13"/>
    </row>
    <row r="249" spans="17:22" ht="30" customHeight="1" x14ac:dyDescent="0.3">
      <c r="Q249" s="13"/>
      <c r="R249" s="13"/>
      <c r="S249" s="13"/>
      <c r="T249" s="13"/>
      <c r="U249" s="13"/>
      <c r="V249" s="13"/>
    </row>
    <row r="250" spans="17:22" ht="30" customHeight="1" x14ac:dyDescent="0.3">
      <c r="Q250" s="13"/>
      <c r="R250" s="13"/>
      <c r="S250" s="13"/>
      <c r="T250" s="13"/>
      <c r="U250" s="13"/>
      <c r="V250" s="13"/>
    </row>
    <row r="251" spans="17:22" ht="30" customHeight="1" x14ac:dyDescent="0.3">
      <c r="Q251" s="13"/>
      <c r="R251" s="13"/>
      <c r="S251" s="13"/>
      <c r="T251" s="13"/>
      <c r="U251" s="13"/>
      <c r="V251" s="13"/>
    </row>
    <row r="252" spans="17:22" ht="30" customHeight="1" x14ac:dyDescent="0.3">
      <c r="Q252" s="13"/>
      <c r="R252" s="13"/>
      <c r="S252" s="13"/>
      <c r="T252" s="13"/>
      <c r="U252" s="13"/>
      <c r="V252" s="13"/>
    </row>
    <row r="253" spans="17:22" ht="30" customHeight="1" x14ac:dyDescent="0.3">
      <c r="Q253" s="13"/>
      <c r="R253" s="13"/>
      <c r="S253" s="13"/>
      <c r="T253" s="13"/>
      <c r="U253" s="13"/>
      <c r="V253" s="13"/>
    </row>
    <row r="254" spans="17:22" ht="30" customHeight="1" x14ac:dyDescent="0.3">
      <c r="Q254" s="13"/>
      <c r="R254" s="13"/>
      <c r="S254" s="13"/>
      <c r="T254" s="13"/>
      <c r="U254" s="13"/>
      <c r="V254" s="13"/>
    </row>
    <row r="255" spans="17:22" ht="30" customHeight="1" x14ac:dyDescent="0.3">
      <c r="Q255" s="13"/>
      <c r="R255" s="13"/>
      <c r="S255" s="13"/>
      <c r="T255" s="13"/>
      <c r="U255" s="13"/>
      <c r="V255" s="13"/>
    </row>
    <row r="256" spans="17:22" ht="30" customHeight="1" x14ac:dyDescent="0.3">
      <c r="Q256" s="13"/>
      <c r="R256" s="13"/>
      <c r="S256" s="13"/>
      <c r="T256" s="13"/>
      <c r="U256" s="13"/>
      <c r="V256" s="13"/>
    </row>
    <row r="257" spans="17:22" ht="30" customHeight="1" x14ac:dyDescent="0.3">
      <c r="Q257" s="13"/>
      <c r="R257" s="13"/>
      <c r="S257" s="13"/>
      <c r="T257" s="13"/>
      <c r="U257" s="13"/>
      <c r="V257" s="13"/>
    </row>
    <row r="258" spans="17:22" ht="30" customHeight="1" x14ac:dyDescent="0.3">
      <c r="Q258" s="13"/>
      <c r="R258" s="13"/>
      <c r="S258" s="13"/>
      <c r="T258" s="13"/>
      <c r="U258" s="13"/>
      <c r="V258" s="13"/>
    </row>
    <row r="259" spans="17:22" ht="30" customHeight="1" x14ac:dyDescent="0.3">
      <c r="Q259" s="13"/>
      <c r="R259" s="13"/>
      <c r="S259" s="13"/>
      <c r="T259" s="13"/>
      <c r="U259" s="13"/>
      <c r="V259" s="13"/>
    </row>
    <row r="260" spans="17:22" ht="30" customHeight="1" x14ac:dyDescent="0.3">
      <c r="Q260" s="13"/>
      <c r="R260" s="13"/>
      <c r="S260" s="13"/>
      <c r="T260" s="13"/>
      <c r="U260" s="13"/>
      <c r="V260" s="13"/>
    </row>
    <row r="261" spans="17:22" ht="30" customHeight="1" x14ac:dyDescent="0.3">
      <c r="Q261" s="13"/>
      <c r="R261" s="13"/>
      <c r="S261" s="13"/>
      <c r="T261" s="13"/>
      <c r="U261" s="13"/>
      <c r="V261" s="13"/>
    </row>
    <row r="262" spans="17:22" ht="30" customHeight="1" x14ac:dyDescent="0.3">
      <c r="Q262" s="13"/>
      <c r="R262" s="13"/>
      <c r="S262" s="13"/>
      <c r="T262" s="13"/>
      <c r="U262" s="13"/>
      <c r="V262" s="13"/>
    </row>
    <row r="263" spans="17:22" ht="30" customHeight="1" x14ac:dyDescent="0.3">
      <c r="Q263" s="13"/>
      <c r="R263" s="13"/>
      <c r="S263" s="13"/>
      <c r="T263" s="13"/>
      <c r="U263" s="13"/>
      <c r="V263" s="13"/>
    </row>
    <row r="264" spans="17:22" ht="30" customHeight="1" x14ac:dyDescent="0.3">
      <c r="Q264" s="13"/>
      <c r="R264" s="13"/>
      <c r="S264" s="13"/>
      <c r="T264" s="13"/>
      <c r="U264" s="13"/>
      <c r="V264" s="13"/>
    </row>
    <row r="265" spans="17:22" ht="30" customHeight="1" x14ac:dyDescent="0.3">
      <c r="Q265" s="13"/>
      <c r="R265" s="13"/>
      <c r="S265" s="13"/>
      <c r="T265" s="13"/>
      <c r="U265" s="13"/>
      <c r="V265" s="13"/>
    </row>
    <row r="266" spans="17:22" ht="30" customHeight="1" x14ac:dyDescent="0.3">
      <c r="Q266" s="13"/>
      <c r="R266" s="13"/>
      <c r="S266" s="13"/>
      <c r="T266" s="13"/>
      <c r="U266" s="13"/>
      <c r="V266" s="13"/>
    </row>
    <row r="267" spans="17:22" ht="30" customHeight="1" x14ac:dyDescent="0.3">
      <c r="Q267" s="13"/>
      <c r="R267" s="13"/>
      <c r="S267" s="13"/>
      <c r="T267" s="13"/>
      <c r="U267" s="13"/>
      <c r="V267" s="13"/>
    </row>
    <row r="268" spans="17:22" ht="30" customHeight="1" x14ac:dyDescent="0.3">
      <c r="Q268" s="13"/>
      <c r="R268" s="13"/>
      <c r="S268" s="13"/>
      <c r="T268" s="13"/>
      <c r="U268" s="13"/>
      <c r="V268" s="13"/>
    </row>
    <row r="269" spans="17:22" ht="30" customHeight="1" x14ac:dyDescent="0.3">
      <c r="Q269" s="13"/>
      <c r="R269" s="13"/>
      <c r="S269" s="13"/>
      <c r="T269" s="13"/>
      <c r="U269" s="13"/>
      <c r="V269" s="13"/>
    </row>
    <row r="270" spans="17:22" ht="30" customHeight="1" x14ac:dyDescent="0.3">
      <c r="Q270" s="13"/>
      <c r="R270" s="13"/>
      <c r="S270" s="13"/>
      <c r="T270" s="13"/>
      <c r="U270" s="13"/>
      <c r="V270" s="13"/>
    </row>
    <row r="271" spans="17:22" ht="30" customHeight="1" x14ac:dyDescent="0.3">
      <c r="Q271" s="13"/>
      <c r="R271" s="13"/>
      <c r="S271" s="13"/>
      <c r="T271" s="13"/>
      <c r="U271" s="13"/>
      <c r="V271" s="13"/>
    </row>
    <row r="272" spans="17:22" ht="30" customHeight="1" x14ac:dyDescent="0.3">
      <c r="Q272" s="13"/>
      <c r="R272" s="13"/>
      <c r="S272" s="13"/>
      <c r="T272" s="13"/>
      <c r="U272" s="13"/>
      <c r="V272" s="13"/>
    </row>
    <row r="273" spans="17:22" ht="30" customHeight="1" x14ac:dyDescent="0.3">
      <c r="Q273" s="13"/>
      <c r="R273" s="13"/>
      <c r="S273" s="13"/>
      <c r="T273" s="13"/>
      <c r="U273" s="13"/>
      <c r="V273" s="13"/>
    </row>
    <row r="274" spans="17:22" ht="30" customHeight="1" x14ac:dyDescent="0.3">
      <c r="Q274" s="13"/>
      <c r="R274" s="13"/>
      <c r="S274" s="13"/>
      <c r="T274" s="13"/>
      <c r="U274" s="13"/>
      <c r="V274" s="13"/>
    </row>
    <row r="275" spans="17:22" ht="30" customHeight="1" x14ac:dyDescent="0.3">
      <c r="Q275" s="13"/>
      <c r="R275" s="13"/>
      <c r="S275" s="13"/>
      <c r="T275" s="13"/>
      <c r="U275" s="13"/>
      <c r="V275" s="13"/>
    </row>
    <row r="276" spans="17:22" ht="30" customHeight="1" x14ac:dyDescent="0.3">
      <c r="Q276" s="13"/>
      <c r="R276" s="13"/>
      <c r="S276" s="13"/>
      <c r="T276" s="13"/>
      <c r="U276" s="13"/>
      <c r="V276" s="13"/>
    </row>
    <row r="277" spans="17:22" ht="30" customHeight="1" x14ac:dyDescent="0.3">
      <c r="Q277" s="13"/>
      <c r="R277" s="13"/>
      <c r="S277" s="13"/>
      <c r="T277" s="13"/>
      <c r="U277" s="13"/>
      <c r="V277" s="13"/>
    </row>
    <row r="278" spans="17:22" ht="30" customHeight="1" x14ac:dyDescent="0.3">
      <c r="Q278" s="13"/>
      <c r="R278" s="13"/>
      <c r="S278" s="13"/>
      <c r="T278" s="13"/>
      <c r="U278" s="13"/>
      <c r="V278" s="13"/>
    </row>
    <row r="279" spans="17:22" ht="30" customHeight="1" x14ac:dyDescent="0.3">
      <c r="Q279" s="13"/>
      <c r="R279" s="13"/>
      <c r="S279" s="13"/>
      <c r="T279" s="13"/>
      <c r="U279" s="13"/>
      <c r="V279" s="13"/>
    </row>
    <row r="280" spans="17:22" ht="30" customHeight="1" x14ac:dyDescent="0.3">
      <c r="Q280" s="13"/>
      <c r="R280" s="13"/>
      <c r="S280" s="13"/>
      <c r="T280" s="13"/>
      <c r="U280" s="13"/>
      <c r="V280" s="13"/>
    </row>
  </sheetData>
  <sheetProtection algorithmName="SHA-512" hashValue="PUI/rFNHzdFhqkloY8ixXumyOUDKaXDhrB+Lx9E4xF5JKq4R9aHo5Hwik1h1ObxvmUu/+Ha6Zrdu1EbH396TaA==" saltValue="6W0+LRcYXJQZd4hO408b5w==" spinCount="100000" sheet="1" objects="1" scenarios="1"/>
  <autoFilter ref="A15:A280" xr:uid="{00000000-0009-0000-0000-000002000000}">
    <filterColumn colId="0" hiddenButton="1">
      <filters blank="1"/>
    </filterColumn>
  </autoFilter>
  <dataConsolidate/>
  <mergeCells count="92">
    <mergeCell ref="T6:U7"/>
    <mergeCell ref="K7:O7"/>
    <mergeCell ref="A2:Q2"/>
    <mergeCell ref="T2:U2"/>
    <mergeCell ref="A3:S3"/>
    <mergeCell ref="T3:U5"/>
    <mergeCell ref="A5:B5"/>
    <mergeCell ref="C5:G5"/>
    <mergeCell ref="H5:J5"/>
    <mergeCell ref="K5:O5"/>
    <mergeCell ref="P5:Q5"/>
    <mergeCell ref="A6:B6"/>
    <mergeCell ref="C6:G6"/>
    <mergeCell ref="H6:J6"/>
    <mergeCell ref="K6:O6"/>
    <mergeCell ref="P6:Q6"/>
    <mergeCell ref="P13:P14"/>
    <mergeCell ref="A8:S8"/>
    <mergeCell ref="T8:U9"/>
    <mergeCell ref="A11:H12"/>
    <mergeCell ref="I11:K12"/>
    <mergeCell ref="N11:O11"/>
    <mergeCell ref="Q11:R11"/>
    <mergeCell ref="N12:O12"/>
    <mergeCell ref="Q12:R12"/>
    <mergeCell ref="A13:A14"/>
    <mergeCell ref="B13:I13"/>
    <mergeCell ref="J13:J14"/>
    <mergeCell ref="K13:K14"/>
    <mergeCell ref="L13:O13"/>
    <mergeCell ref="R24:T24"/>
    <mergeCell ref="R13:T14"/>
    <mergeCell ref="U13:U14"/>
    <mergeCell ref="R15:T15"/>
    <mergeCell ref="R16:T16"/>
    <mergeCell ref="R17:T17"/>
    <mergeCell ref="R18:T18"/>
    <mergeCell ref="R19:T19"/>
    <mergeCell ref="R20:T20"/>
    <mergeCell ref="R21:T21"/>
    <mergeCell ref="R22:T22"/>
    <mergeCell ref="R23:T23"/>
    <mergeCell ref="R36:T36"/>
    <mergeCell ref="R25:T25"/>
    <mergeCell ref="R26:T26"/>
    <mergeCell ref="R27:T27"/>
    <mergeCell ref="R28:T28"/>
    <mergeCell ref="R29:T29"/>
    <mergeCell ref="R30:T30"/>
    <mergeCell ref="R31:T31"/>
    <mergeCell ref="R32:T32"/>
    <mergeCell ref="R33:T33"/>
    <mergeCell ref="R34:T34"/>
    <mergeCell ref="R35:T35"/>
    <mergeCell ref="R48:T48"/>
    <mergeCell ref="R37:T37"/>
    <mergeCell ref="R38:T38"/>
    <mergeCell ref="R39:T39"/>
    <mergeCell ref="R40:T40"/>
    <mergeCell ref="R41:T41"/>
    <mergeCell ref="R42:T42"/>
    <mergeCell ref="R43:T43"/>
    <mergeCell ref="R44:T44"/>
    <mergeCell ref="R45:T45"/>
    <mergeCell ref="R46:T46"/>
    <mergeCell ref="R47:T47"/>
    <mergeCell ref="R60:T60"/>
    <mergeCell ref="R49:T49"/>
    <mergeCell ref="R50:T50"/>
    <mergeCell ref="R51:T51"/>
    <mergeCell ref="R52:T52"/>
    <mergeCell ref="R53:T53"/>
    <mergeCell ref="R54:T54"/>
    <mergeCell ref="R55:T55"/>
    <mergeCell ref="R56:T56"/>
    <mergeCell ref="R57:T57"/>
    <mergeCell ref="R58:T58"/>
    <mergeCell ref="R59:T59"/>
    <mergeCell ref="A72:J72"/>
    <mergeCell ref="R72:T72"/>
    <mergeCell ref="R61:T61"/>
    <mergeCell ref="R62:T62"/>
    <mergeCell ref="R63:T63"/>
    <mergeCell ref="R64:T64"/>
    <mergeCell ref="A67:V67"/>
    <mergeCell ref="A68:J68"/>
    <mergeCell ref="R68:T68"/>
    <mergeCell ref="A69:J69"/>
    <mergeCell ref="R69:T69"/>
    <mergeCell ref="A70:V70"/>
    <mergeCell ref="B71:J71"/>
    <mergeCell ref="R71:T71"/>
  </mergeCells>
  <conditionalFormatting sqref="D7">
    <cfRule type="colorScale" priority="14">
      <colorScale>
        <cfvo type="min"/>
        <cfvo type="max"/>
        <color rgb="FFFF7128"/>
        <color rgb="FFFFEF9C"/>
      </colorScale>
    </cfRule>
  </conditionalFormatting>
  <conditionalFormatting sqref="F7:G7">
    <cfRule type="colorScale" priority="13">
      <colorScale>
        <cfvo type="min"/>
        <cfvo type="max"/>
        <color rgb="FFFF7128"/>
        <color rgb="FFFFEF9C"/>
      </colorScale>
    </cfRule>
  </conditionalFormatting>
  <conditionalFormatting sqref="A15:U15">
    <cfRule type="expression" dxfId="355" priority="19">
      <formula>$X$15=TRUE</formula>
    </cfRule>
  </conditionalFormatting>
  <conditionalFormatting sqref="A17:U17">
    <cfRule type="expression" dxfId="354" priority="15">
      <formula>$X$17=TRUE</formula>
    </cfRule>
  </conditionalFormatting>
  <conditionalFormatting sqref="A63:U63">
    <cfRule type="expression" dxfId="353" priority="16">
      <formula>$X$63=TRUE</formula>
    </cfRule>
  </conditionalFormatting>
  <conditionalFormatting sqref="A62:U62">
    <cfRule type="expression" dxfId="352" priority="20">
      <formula>$X$62=TRUE</formula>
    </cfRule>
  </conditionalFormatting>
  <conditionalFormatting sqref="A61:U61">
    <cfRule type="expression" dxfId="351" priority="22">
      <formula>$X$61=TRUE</formula>
    </cfRule>
  </conditionalFormatting>
  <conditionalFormatting sqref="A60:U60">
    <cfRule type="expression" dxfId="350" priority="23">
      <formula>$X$60=TRUE</formula>
    </cfRule>
  </conditionalFormatting>
  <conditionalFormatting sqref="A59:U59">
    <cfRule type="expression" dxfId="349" priority="24">
      <formula>$X$59=TRUE</formula>
    </cfRule>
  </conditionalFormatting>
  <conditionalFormatting sqref="A58:U58">
    <cfRule type="expression" dxfId="348" priority="26">
      <formula>$X$58=TRUE</formula>
    </cfRule>
  </conditionalFormatting>
  <conditionalFormatting sqref="A57:U57">
    <cfRule type="expression" dxfId="347" priority="27">
      <formula>$X$57=TRUE</formula>
    </cfRule>
  </conditionalFormatting>
  <conditionalFormatting sqref="A56:U56">
    <cfRule type="expression" dxfId="346" priority="28">
      <formula>$X$56=TRUE</formula>
    </cfRule>
  </conditionalFormatting>
  <conditionalFormatting sqref="A55:U55">
    <cfRule type="expression" dxfId="345" priority="29">
      <formula>$X$55=TRUE</formula>
    </cfRule>
  </conditionalFormatting>
  <conditionalFormatting sqref="A54:U54">
    <cfRule type="expression" dxfId="344" priority="30">
      <formula>$X$54=TRUE</formula>
    </cfRule>
  </conditionalFormatting>
  <conditionalFormatting sqref="A53:U53">
    <cfRule type="expression" dxfId="343" priority="31">
      <formula>$X$53=TRUE</formula>
    </cfRule>
  </conditionalFormatting>
  <conditionalFormatting sqref="A52:U52">
    <cfRule type="expression" dxfId="342" priority="32">
      <formula>$X$52=TRUE</formula>
    </cfRule>
  </conditionalFormatting>
  <conditionalFormatting sqref="A51:U51">
    <cfRule type="expression" dxfId="341" priority="33">
      <formula>$X$51=TRUE</formula>
    </cfRule>
  </conditionalFormatting>
  <conditionalFormatting sqref="A50:U50">
    <cfRule type="expression" dxfId="340" priority="34">
      <formula>$X$50=TRUE</formula>
    </cfRule>
  </conditionalFormatting>
  <conditionalFormatting sqref="A49:U49">
    <cfRule type="expression" dxfId="339" priority="35">
      <formula>$X$49=TRUE</formula>
    </cfRule>
  </conditionalFormatting>
  <conditionalFormatting sqref="A48:U48">
    <cfRule type="expression" dxfId="338" priority="36">
      <formula>$X$48=TRUE</formula>
    </cfRule>
  </conditionalFormatting>
  <conditionalFormatting sqref="A47:U47">
    <cfRule type="expression" dxfId="337" priority="37">
      <formula>$X$47=TRUE</formula>
    </cfRule>
  </conditionalFormatting>
  <conditionalFormatting sqref="A46:U46">
    <cfRule type="expression" dxfId="336" priority="38">
      <formula>$X$46=TRUE</formula>
    </cfRule>
  </conditionalFormatting>
  <conditionalFormatting sqref="A45:U45">
    <cfRule type="expression" dxfId="335" priority="39">
      <formula>$X$45=TRUE</formula>
    </cfRule>
  </conditionalFormatting>
  <conditionalFormatting sqref="A44:U44">
    <cfRule type="expression" dxfId="334" priority="40">
      <formula>$X$44=TRUE</formula>
    </cfRule>
  </conditionalFormatting>
  <conditionalFormatting sqref="A43:U43">
    <cfRule type="expression" dxfId="333" priority="41">
      <formula>$X$43=TRUE</formula>
    </cfRule>
  </conditionalFormatting>
  <conditionalFormatting sqref="A42:U42">
    <cfRule type="expression" dxfId="332" priority="42">
      <formula>$X$42=TRUE</formula>
    </cfRule>
  </conditionalFormatting>
  <conditionalFormatting sqref="A41:U41">
    <cfRule type="expression" dxfId="331" priority="43">
      <formula>$X$41=TRUE</formula>
    </cfRule>
  </conditionalFormatting>
  <conditionalFormatting sqref="A40:U40">
    <cfRule type="expression" dxfId="330" priority="44">
      <formula>$X$40=TRUE</formula>
    </cfRule>
  </conditionalFormatting>
  <conditionalFormatting sqref="A39:U39">
    <cfRule type="expression" dxfId="329" priority="45">
      <formula>$X$39=TRUE</formula>
    </cfRule>
  </conditionalFormatting>
  <conditionalFormatting sqref="A18:U18">
    <cfRule type="expression" dxfId="328" priority="46">
      <formula>$X$18=TRUE</formula>
    </cfRule>
  </conditionalFormatting>
  <conditionalFormatting sqref="A19:U19">
    <cfRule type="expression" dxfId="327" priority="47">
      <formula>$X$19=TRUE</formula>
    </cfRule>
  </conditionalFormatting>
  <conditionalFormatting sqref="A20:U20">
    <cfRule type="expression" dxfId="326" priority="48">
      <formula>$X$20=TRUE</formula>
    </cfRule>
  </conditionalFormatting>
  <conditionalFormatting sqref="A21:U21">
    <cfRule type="expression" dxfId="325" priority="49">
      <formula>$X$21=TRUE</formula>
    </cfRule>
  </conditionalFormatting>
  <conditionalFormatting sqref="A22:U22">
    <cfRule type="expression" dxfId="324" priority="50">
      <formula>$X$22=TRUE</formula>
    </cfRule>
  </conditionalFormatting>
  <conditionalFormatting sqref="A23:U23">
    <cfRule type="expression" dxfId="323" priority="51">
      <formula>$X$23=TRUE</formula>
    </cfRule>
  </conditionalFormatting>
  <conditionalFormatting sqref="A24:U24">
    <cfRule type="expression" dxfId="322" priority="52">
      <formula>$X$24=TRUE</formula>
    </cfRule>
  </conditionalFormatting>
  <conditionalFormatting sqref="A27:U27">
    <cfRule type="expression" dxfId="321" priority="55">
      <formula>$X$27=TRUE</formula>
    </cfRule>
  </conditionalFormatting>
  <conditionalFormatting sqref="A28:U28">
    <cfRule type="expression" dxfId="320" priority="56">
      <formula>$X$28=TRUE</formula>
    </cfRule>
  </conditionalFormatting>
  <conditionalFormatting sqref="A32:U32">
    <cfRule type="expression" dxfId="319" priority="57">
      <formula>$X$32=TRUE</formula>
    </cfRule>
  </conditionalFormatting>
  <conditionalFormatting sqref="A33:U33">
    <cfRule type="expression" dxfId="318" priority="58">
      <formula>$X$33=TRUE</formula>
    </cfRule>
  </conditionalFormatting>
  <conditionalFormatting sqref="A34:U34">
    <cfRule type="expression" dxfId="317" priority="59">
      <formula>$X$34=TRUE</formula>
    </cfRule>
  </conditionalFormatting>
  <conditionalFormatting sqref="A36:U36">
    <cfRule type="expression" dxfId="316" priority="60">
      <formula>$X$36=TRUE</formula>
    </cfRule>
  </conditionalFormatting>
  <conditionalFormatting sqref="A37:U37">
    <cfRule type="expression" dxfId="315" priority="61">
      <formula>$X$37=TRUE</formula>
    </cfRule>
  </conditionalFormatting>
  <conditionalFormatting sqref="A38:U38">
    <cfRule type="expression" dxfId="314" priority="62">
      <formula>$X$38=TRUE</formula>
    </cfRule>
  </conditionalFormatting>
  <conditionalFormatting sqref="A16:U16">
    <cfRule type="expression" dxfId="313" priority="18">
      <formula>$X$16=TRUE</formula>
    </cfRule>
  </conditionalFormatting>
  <conditionalFormatting sqref="A35:U35">
    <cfRule type="expression" dxfId="312" priority="17">
      <formula>$X$35=TRUE</formula>
    </cfRule>
  </conditionalFormatting>
  <conditionalFormatting sqref="A30:U30">
    <cfRule type="expression" dxfId="311" priority="25">
      <formula>$X$30=TRUE</formula>
    </cfRule>
  </conditionalFormatting>
  <conditionalFormatting sqref="I15:I63 R27:R31 R15:R25 R33:R63">
    <cfRule type="expression" dxfId="310" priority="12">
      <formula>$AA15="TRUE"</formula>
    </cfRule>
  </conditionalFormatting>
  <conditionalFormatting sqref="K7:O7">
    <cfRule type="expression" dxfId="309" priority="9">
      <formula>OR($K$6="",$K$6=0,$K$6="FLF",$K$6="Attorney",$K$6="Paralegal",$K$6="Legal Assistant",$K$6="Clerk", $K$6="Self-Help Assistant")</formula>
    </cfRule>
    <cfRule type="expression" dxfId="308" priority="11">
      <formula>$K$6="Other (please specify below)"</formula>
    </cfRule>
  </conditionalFormatting>
  <conditionalFormatting sqref="R26">
    <cfRule type="expression" dxfId="307" priority="10">
      <formula>$AA26="TRUE"</formula>
    </cfRule>
  </conditionalFormatting>
  <conditionalFormatting sqref="A29:U29">
    <cfRule type="expression" dxfId="306" priority="64">
      <formula>$X$29=TRUE</formula>
    </cfRule>
  </conditionalFormatting>
  <conditionalFormatting sqref="U15">
    <cfRule type="expression" dxfId="305" priority="8">
      <formula>SUM($B$15:$P$15)&gt;15</formula>
    </cfRule>
  </conditionalFormatting>
  <conditionalFormatting sqref="U16:U63">
    <cfRule type="expression" dxfId="304" priority="7">
      <formula>SUM(B16:P16)&gt;15</formula>
    </cfRule>
  </conditionalFormatting>
  <conditionalFormatting sqref="R32">
    <cfRule type="expression" dxfId="303" priority="6">
      <formula>$AA32="TRUE"</formula>
    </cfRule>
  </conditionalFormatting>
  <conditionalFormatting sqref="A31:U31">
    <cfRule type="expression" dxfId="302" priority="21">
      <formula>$X$31=TRUE</formula>
    </cfRule>
    <cfRule type="expression" dxfId="301" priority="63">
      <formula>$X$31=TRUE</formula>
    </cfRule>
  </conditionalFormatting>
  <conditionalFormatting sqref="A25:U25">
    <cfRule type="expression" dxfId="300" priority="53">
      <formula>$X$25=TRUE</formula>
    </cfRule>
  </conditionalFormatting>
  <conditionalFormatting sqref="A26:U26">
    <cfRule type="expression" dxfId="299" priority="54">
      <formula>$X$26=TRUE</formula>
    </cfRule>
  </conditionalFormatting>
  <conditionalFormatting sqref="A15:U63">
    <cfRule type="expression" dxfId="298" priority="65">
      <formula>$R15="LUNCH"</formula>
    </cfRule>
  </conditionalFormatting>
  <conditionalFormatting sqref="J15:J64">
    <cfRule type="expression" dxfId="297" priority="5">
      <formula>AND($Y$16=TRUE,$I$11="All-Day Non IV-D Services")</formula>
    </cfRule>
  </conditionalFormatting>
  <conditionalFormatting sqref="L15:L64">
    <cfRule type="expression" dxfId="296" priority="4">
      <formula>AND($Y$16=TRUE,$I$11="All-Day PTO")</formula>
    </cfRule>
  </conditionalFormatting>
  <conditionalFormatting sqref="N15:N64">
    <cfRule type="expression" dxfId="295" priority="3">
      <formula>AND($Y$16=TRUE,$I$11="All-Day Sick")</formula>
    </cfRule>
  </conditionalFormatting>
  <conditionalFormatting sqref="O15:O64">
    <cfRule type="expression" dxfId="294" priority="2">
      <formula>AND($Y$16=TRUE,$I$11="All-Day VTO")</formula>
    </cfRule>
  </conditionalFormatting>
  <conditionalFormatting sqref="M15:M64">
    <cfRule type="expression" dxfId="293" priority="1">
      <formula>AND($Y$16=TRUE,$I$11="All-Day ATO")</formula>
    </cfRule>
  </conditionalFormatting>
  <dataValidations count="31">
    <dataValidation allowBlank="1" showErrorMessage="1" prompt="Select your work type from the drop-down list." sqref="P6:Q6" xr:uid="{E9649AAE-AF3C-4971-BBD1-E7B274A7A5F9}"/>
    <dataValidation allowBlank="1" showInputMessage="1" showErrorMessage="1" prompt="General court administrative duties that cannot be directly attributed to any one program, such as attending a meeting regarding courthouse security." sqref="K13:K14" xr:uid="{B2985147-5496-43AF-8196-572BE8D02CE1}"/>
    <dataValidation type="whole" allowBlank="1" showInputMessage="1" showErrorMessage="1" errorTitle="Error" error="Please enter a number between 1-15." sqref="B15:P63" xr:uid="{55317888-02AA-4183-AB1F-7C41EB54E80C}">
      <formula1>1</formula1>
      <formula2>15</formula2>
    </dataValidation>
    <dataValidation type="date" allowBlank="1" errorTitle="Error" error="Please Enter a Date Between July 2019 - June 2020" prompt="ENTER first date of reporting period." sqref="A6:B6" xr:uid="{FF0E29F1-A045-49BE-8314-8AB7B6F1E792}">
      <formula1>43647</formula1>
      <formula2>44012</formula2>
    </dataValidation>
    <dataValidation allowBlank="1" showInputMessage="1" showErrorMessage="1" prompt="ENTER start time." sqref="P11" xr:uid="{F0E10D89-3DFD-453D-A02A-72F434EACD81}"/>
    <dataValidation allowBlank="1" showErrorMessage="1" prompt="Select your JOB CLASSIFCATION from the drop-down list." sqref="K6:O6" xr:uid="{B1EB0537-1F0D-4931-82BC-AA0901BAB397}"/>
    <dataValidation allowBlank="1" showInputMessage="1" showErrorMessage="1" prompt="Only include paid break time (i.e. 15-minute breaks); do not include your lunch break if you are not paid for this time." sqref="P13:P14" xr:uid="{81D89846-39B0-4587-90DB-EE4462E926F4}"/>
    <dataValidation allowBlank="1" showInputMessage="1" showErrorMessage="1" prompt="Unpaid time off, such as work furlough." sqref="O14" xr:uid="{EE4731EC-1E03-4BF1-9761-71A8CC76B5DC}"/>
    <dataValidation allowBlank="1" showInputMessage="1" showErrorMessage="1" prompt="Personal or family sick leave." sqref="N14" xr:uid="{8C89F028-E218-4B21-BF14-7DB2041D31ED}"/>
    <dataValidation allowBlank="1" showInputMessage="1" showErrorMessage="1" prompt="Time off paid by the court, such as vacation, personal or floating holiday, jury duty, military leave, etc." sqref="L14" xr:uid="{4BB82E3A-519B-480A-9E35-DC788A3D437C}"/>
    <dataValidation allowBlank="1" showInputMessage="1" showErrorMessage="1" prompt="All other self-help assistance with non-IV-D issues, such as: Family Law (custody, visitation, divorce, etc.); Restraining Orders; Small Claims info; Civil name-change; Landlord-Tenant, etc." sqref="J13:J14" xr:uid="{FA038A1C-D31A-403E-AEB7-E9CA7F2616E9}"/>
    <dataValidation allowBlank="1" showInputMessage="1" showErrorMessage="1" prompt="Training related to the issues listed above, such as the annual AB 1058 Conference." sqref="H14:I14" xr:uid="{E59245F2-CDB9-4A19-A569-47AE22E7B365}"/>
    <dataValidation allowBlank="1" showInputMessage="1" showErrorMessage="1" prompt="Administrative work related to the program, such as inputting data into STARS." sqref="G14" xr:uid="{B9BB0FC7-191C-4816-89B2-9B67581105D4}"/>
    <dataValidation allowBlank="1" showInputMessage="1" showErrorMessage="1" prompt="Very brief (less than 5 minutes per customer) FLF services such as providing basic information on court processes, distribution of court forms, making a referral to different agency, etc." sqref="F14:G14" xr:uid="{3032651C-EBB2-40A9-9EFE-83D43CFD69EC}"/>
    <dataValidation allowBlank="1" showInputMessage="1" showErrorMessage="1" prompt="Assisting a customer with completing an application for LCSA services in a new or open case." sqref="E14" xr:uid="{86D0EFF7-A293-4FE3-AD6D-B164D913C94D}"/>
    <dataValidation allowBlank="1" showInputMessage="1" showErrorMessage="1" prompt="Distributing and assisting a customer with completing a Child Support Case Registry Form (form FL-191)." sqref="D14" xr:uid="{93FA9ADB-8EED-49E5-ADAD-B9F7ED17A9A3}"/>
    <dataValidation allowBlank="1" showInputMessage="1" showErrorMessage="1" prompt="Time spent in group or workshop setting relating to the issues above and providing information about the availability of LCSA services." sqref="C14" xr:uid="{A3238B91-C11E-4685-BA84-6EAE04EFEC3B}"/>
    <dataValidation allowBlank="1" showInputMessage="1" showErrorMessage="1" prompt="One-on-one assistance with completing pleadings in a case that the LCSA is providing services, related to: child support, spousal support, parentage, health insurance or license release. Calculating guideline child support, etc." sqref="B14" xr:uid="{8376E5BC-5BB0-4DC7-8652-012471EBE614}"/>
    <dataValidation allowBlank="1" showErrorMessage="1" prompt="Select your COUNTY from the drop-down list." sqref="H6:J6" xr:uid="{5DD30E0C-0C49-4DA7-B531-2DC101B05ADD}"/>
    <dataValidation allowBlank="1" showErrorMessage="1" prompt="ENTER time spent on overtime. Overtime needs prior approval from AB 1058 program manager.  " sqref="Q13" xr:uid="{4AC89901-BD6D-47E4-A3A8-070FF6900066}"/>
    <dataValidation allowBlank="1" showInputMessage="1" showErrorMessage="1" prompt="ENTER end time. " sqref="P12 S12" xr:uid="{357056D2-0D8F-4115-A8A7-3666073BA635}"/>
    <dataValidation allowBlank="1" showInputMessage="1" showErrorMessage="1" prompt="ERROR message if less/more than 15 mins. " sqref="V13" xr:uid="{E40A4695-54FB-43DA-BC41-6F6D3DD60040}"/>
    <dataValidation allowBlank="1" showInputMessage="1" showErrorMessage="1" prompt="ENTER time spent on IV-D service(s). See TYPE KEY above for reference. " sqref="B13:G13" xr:uid="{97CDE748-D852-4832-99AD-2077D1AB7CB3}"/>
    <dataValidation allowBlank="1" showInputMessage="1" showErrorMessage="1" prompt="15 mins MAX." sqref="U13" xr:uid="{2B575861-97A1-480F-93DE-042141218319}"/>
    <dataValidation allowBlank="1" showInputMessage="1" showErrorMessage="1" prompt="ENTER additional info, as needed. " sqref="R13" xr:uid="{123C25BE-BE34-4E82-9283-54E26CD68334}"/>
    <dataValidation allowBlank="1" showInputMessage="1" showErrorMessage="1" prompt="ENTER time used whether Paid Time Off or Voluntary Time Off.  " sqref="L13:M13" xr:uid="{11B374B2-2DBF-4870-9280-1E14BF2464B4}"/>
    <dataValidation allowBlank="1" showInputMessage="1" showErrorMessage="1" prompt="Navigation link to Class List worksheet" sqref="T12:U12" xr:uid="{7C8D8D91-06AF-45FD-BB52-195D3C8A18A5}"/>
    <dataValidation allowBlank="1" showInputMessage="1" showErrorMessage="1" prompt="Schedule start time determined by the time entered in cell G2" sqref="A15" xr:uid="{F87E4C53-56BF-4BC7-98FA-56BB7580F45E}"/>
    <dataValidation allowBlank="1" sqref="C7:G7" xr:uid="{21CB4865-0885-435A-9D99-1609C506FB53}"/>
    <dataValidation type="list" allowBlank="1" showInputMessage="1" showErrorMessage="1" sqref="I11:K12" xr:uid="{F9477FFC-B3D1-4CB7-8662-267C4DAF310D}">
      <formula1>$S$122:$S$128</formula1>
    </dataValidation>
    <dataValidation allowBlank="1" showInputMessage="1" showErrorMessage="1" prompt="Administrative time off paid by the court, such as for judicial holidays." sqref="M14" xr:uid="{19AA1912-AA88-4DE5-B341-3DAC8DCB29A0}"/>
  </dataValidations>
  <printOptions horizontalCentered="1"/>
  <pageMargins left="0.25" right="0.25" top="0.15" bottom="0.1" header="0.05" footer="0.3"/>
  <pageSetup scale="68" fitToHeight="0" orientation="portrait" r:id="rId1"/>
  <headerFooter differentFirst="1">
    <oddFooter>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40961" r:id="rId4" name="Check Box 1">
              <controlPr defaultSize="0" autoFill="0" autoLine="0" autoPict="0">
                <anchor moveWithCells="1">
                  <from>
                    <xdr:col>16</xdr:col>
                    <xdr:colOff>146050</xdr:colOff>
                    <xdr:row>13</xdr:row>
                    <xdr:rowOff>114300</xdr:rowOff>
                  </from>
                  <to>
                    <xdr:col>17</xdr:col>
                    <xdr:colOff>127000</xdr:colOff>
                    <xdr:row>15</xdr:row>
                    <xdr:rowOff>0</xdr:rowOff>
                  </to>
                </anchor>
              </controlPr>
            </control>
          </mc:Choice>
        </mc:AlternateContent>
        <mc:AlternateContent xmlns:mc="http://schemas.openxmlformats.org/markup-compatibility/2006">
          <mc:Choice Requires="x14">
            <control shapeId="40962" r:id="rId5" name="Check Box 2">
              <controlPr defaultSize="0" autoFill="0" autoLine="0" autoPict="0">
                <anchor moveWithCells="1">
                  <from>
                    <xdr:col>16</xdr:col>
                    <xdr:colOff>146050</xdr:colOff>
                    <xdr:row>14</xdr:row>
                    <xdr:rowOff>184150</xdr:rowOff>
                  </from>
                  <to>
                    <xdr:col>17</xdr:col>
                    <xdr:colOff>127000</xdr:colOff>
                    <xdr:row>16</xdr:row>
                    <xdr:rowOff>38100</xdr:rowOff>
                  </to>
                </anchor>
              </controlPr>
            </control>
          </mc:Choice>
        </mc:AlternateContent>
        <mc:AlternateContent xmlns:mc="http://schemas.openxmlformats.org/markup-compatibility/2006">
          <mc:Choice Requires="x14">
            <control shapeId="40963" r:id="rId6" name="Check Box 3">
              <controlPr defaultSize="0" autoFill="0" autoLine="0" autoPict="0">
                <anchor moveWithCells="1">
                  <from>
                    <xdr:col>16</xdr:col>
                    <xdr:colOff>146050</xdr:colOff>
                    <xdr:row>26</xdr:row>
                    <xdr:rowOff>184150</xdr:rowOff>
                  </from>
                  <to>
                    <xdr:col>17</xdr:col>
                    <xdr:colOff>127000</xdr:colOff>
                    <xdr:row>28</xdr:row>
                    <xdr:rowOff>12700</xdr:rowOff>
                  </to>
                </anchor>
              </controlPr>
            </control>
          </mc:Choice>
        </mc:AlternateContent>
        <mc:AlternateContent xmlns:mc="http://schemas.openxmlformats.org/markup-compatibility/2006">
          <mc:Choice Requires="x14">
            <control shapeId="40964" r:id="rId7" name="Check Box 4">
              <controlPr defaultSize="0" autoFill="0" autoLine="0" autoPict="0">
                <anchor moveWithCells="1">
                  <from>
                    <xdr:col>16</xdr:col>
                    <xdr:colOff>146050</xdr:colOff>
                    <xdr:row>27</xdr:row>
                    <xdr:rowOff>184150</xdr:rowOff>
                  </from>
                  <to>
                    <xdr:col>17</xdr:col>
                    <xdr:colOff>127000</xdr:colOff>
                    <xdr:row>29</xdr:row>
                    <xdr:rowOff>38100</xdr:rowOff>
                  </to>
                </anchor>
              </controlPr>
            </control>
          </mc:Choice>
        </mc:AlternateContent>
        <mc:AlternateContent xmlns:mc="http://schemas.openxmlformats.org/markup-compatibility/2006">
          <mc:Choice Requires="x14">
            <control shapeId="40965" r:id="rId8" name="Check Box 5">
              <controlPr defaultSize="0" autoFill="0" autoLine="0" autoPict="0">
                <anchor moveWithCells="1">
                  <from>
                    <xdr:col>16</xdr:col>
                    <xdr:colOff>146050</xdr:colOff>
                    <xdr:row>28</xdr:row>
                    <xdr:rowOff>184150</xdr:rowOff>
                  </from>
                  <to>
                    <xdr:col>17</xdr:col>
                    <xdr:colOff>127000</xdr:colOff>
                    <xdr:row>30</xdr:row>
                    <xdr:rowOff>38100</xdr:rowOff>
                  </to>
                </anchor>
              </controlPr>
            </control>
          </mc:Choice>
        </mc:AlternateContent>
        <mc:AlternateContent xmlns:mc="http://schemas.openxmlformats.org/markup-compatibility/2006">
          <mc:Choice Requires="x14">
            <control shapeId="40966" r:id="rId9" name="Check Box 6">
              <controlPr defaultSize="0" autoFill="0" autoLine="0" autoPict="0">
                <anchor moveWithCells="1">
                  <from>
                    <xdr:col>16</xdr:col>
                    <xdr:colOff>146050</xdr:colOff>
                    <xdr:row>29</xdr:row>
                    <xdr:rowOff>184150</xdr:rowOff>
                  </from>
                  <to>
                    <xdr:col>17</xdr:col>
                    <xdr:colOff>127000</xdr:colOff>
                    <xdr:row>31</xdr:row>
                    <xdr:rowOff>0</xdr:rowOff>
                  </to>
                </anchor>
              </controlPr>
            </control>
          </mc:Choice>
        </mc:AlternateContent>
        <mc:AlternateContent xmlns:mc="http://schemas.openxmlformats.org/markup-compatibility/2006">
          <mc:Choice Requires="x14">
            <control shapeId="40967" r:id="rId10" name="Check Box 7">
              <controlPr defaultSize="0" autoFill="0" autoLine="0" autoPict="0">
                <anchor moveWithCells="1">
                  <from>
                    <xdr:col>16</xdr:col>
                    <xdr:colOff>146050</xdr:colOff>
                    <xdr:row>30</xdr:row>
                    <xdr:rowOff>184150</xdr:rowOff>
                  </from>
                  <to>
                    <xdr:col>17</xdr:col>
                    <xdr:colOff>127000</xdr:colOff>
                    <xdr:row>32</xdr:row>
                    <xdr:rowOff>12700</xdr:rowOff>
                  </to>
                </anchor>
              </controlPr>
            </control>
          </mc:Choice>
        </mc:AlternateContent>
        <mc:AlternateContent xmlns:mc="http://schemas.openxmlformats.org/markup-compatibility/2006">
          <mc:Choice Requires="x14">
            <control shapeId="40968" r:id="rId11" name="Check Box 8">
              <controlPr defaultSize="0" autoFill="0" autoLine="0" autoPict="0">
                <anchor moveWithCells="1">
                  <from>
                    <xdr:col>16</xdr:col>
                    <xdr:colOff>146050</xdr:colOff>
                    <xdr:row>31</xdr:row>
                    <xdr:rowOff>184150</xdr:rowOff>
                  </from>
                  <to>
                    <xdr:col>17</xdr:col>
                    <xdr:colOff>127000</xdr:colOff>
                    <xdr:row>33</xdr:row>
                    <xdr:rowOff>38100</xdr:rowOff>
                  </to>
                </anchor>
              </controlPr>
            </control>
          </mc:Choice>
        </mc:AlternateContent>
        <mc:AlternateContent xmlns:mc="http://schemas.openxmlformats.org/markup-compatibility/2006">
          <mc:Choice Requires="x14">
            <control shapeId="40969" r:id="rId12" name="Check Box 9">
              <controlPr defaultSize="0" autoFill="0" autoLine="0" autoPict="0">
                <anchor moveWithCells="1">
                  <from>
                    <xdr:col>16</xdr:col>
                    <xdr:colOff>146050</xdr:colOff>
                    <xdr:row>32</xdr:row>
                    <xdr:rowOff>184150</xdr:rowOff>
                  </from>
                  <to>
                    <xdr:col>17</xdr:col>
                    <xdr:colOff>127000</xdr:colOff>
                    <xdr:row>34</xdr:row>
                    <xdr:rowOff>38100</xdr:rowOff>
                  </to>
                </anchor>
              </controlPr>
            </control>
          </mc:Choice>
        </mc:AlternateContent>
        <mc:AlternateContent xmlns:mc="http://schemas.openxmlformats.org/markup-compatibility/2006">
          <mc:Choice Requires="x14">
            <control shapeId="40970" r:id="rId13" name="Check Box 10">
              <controlPr defaultSize="0" autoFill="0" autoLine="0" autoPict="0">
                <anchor moveWithCells="1">
                  <from>
                    <xdr:col>16</xdr:col>
                    <xdr:colOff>146050</xdr:colOff>
                    <xdr:row>33</xdr:row>
                    <xdr:rowOff>184150</xdr:rowOff>
                  </from>
                  <to>
                    <xdr:col>17</xdr:col>
                    <xdr:colOff>127000</xdr:colOff>
                    <xdr:row>35</xdr:row>
                    <xdr:rowOff>38100</xdr:rowOff>
                  </to>
                </anchor>
              </controlPr>
            </control>
          </mc:Choice>
        </mc:AlternateContent>
        <mc:AlternateContent xmlns:mc="http://schemas.openxmlformats.org/markup-compatibility/2006">
          <mc:Choice Requires="x14">
            <control shapeId="40971" r:id="rId14" name="Check Box 11">
              <controlPr defaultSize="0" autoFill="0" autoLine="0" autoPict="0">
                <anchor moveWithCells="1">
                  <from>
                    <xdr:col>16</xdr:col>
                    <xdr:colOff>146050</xdr:colOff>
                    <xdr:row>34</xdr:row>
                    <xdr:rowOff>184150</xdr:rowOff>
                  </from>
                  <to>
                    <xdr:col>17</xdr:col>
                    <xdr:colOff>127000</xdr:colOff>
                    <xdr:row>36</xdr:row>
                    <xdr:rowOff>38100</xdr:rowOff>
                  </to>
                </anchor>
              </controlPr>
            </control>
          </mc:Choice>
        </mc:AlternateContent>
        <mc:AlternateContent xmlns:mc="http://schemas.openxmlformats.org/markup-compatibility/2006">
          <mc:Choice Requires="x14">
            <control shapeId="40972" r:id="rId15" name="Check Box 12">
              <controlPr defaultSize="0" autoFill="0" autoLine="0" autoPict="0">
                <anchor moveWithCells="1">
                  <from>
                    <xdr:col>16</xdr:col>
                    <xdr:colOff>146050</xdr:colOff>
                    <xdr:row>35</xdr:row>
                    <xdr:rowOff>184150</xdr:rowOff>
                  </from>
                  <to>
                    <xdr:col>17</xdr:col>
                    <xdr:colOff>127000</xdr:colOff>
                    <xdr:row>37</xdr:row>
                    <xdr:rowOff>38100</xdr:rowOff>
                  </to>
                </anchor>
              </controlPr>
            </control>
          </mc:Choice>
        </mc:AlternateContent>
        <mc:AlternateContent xmlns:mc="http://schemas.openxmlformats.org/markup-compatibility/2006">
          <mc:Choice Requires="x14">
            <control shapeId="40973" r:id="rId16" name="Check Box 13">
              <controlPr defaultSize="0" autoFill="0" autoLine="0" autoPict="0">
                <anchor moveWithCells="1">
                  <from>
                    <xdr:col>16</xdr:col>
                    <xdr:colOff>146050</xdr:colOff>
                    <xdr:row>36</xdr:row>
                    <xdr:rowOff>184150</xdr:rowOff>
                  </from>
                  <to>
                    <xdr:col>17</xdr:col>
                    <xdr:colOff>127000</xdr:colOff>
                    <xdr:row>38</xdr:row>
                    <xdr:rowOff>38100</xdr:rowOff>
                  </to>
                </anchor>
              </controlPr>
            </control>
          </mc:Choice>
        </mc:AlternateContent>
        <mc:AlternateContent xmlns:mc="http://schemas.openxmlformats.org/markup-compatibility/2006">
          <mc:Choice Requires="x14">
            <control shapeId="40974" r:id="rId17" name="Check Box 14">
              <controlPr defaultSize="0" autoFill="0" autoLine="0" autoPict="0">
                <anchor moveWithCells="1">
                  <from>
                    <xdr:col>16</xdr:col>
                    <xdr:colOff>146050</xdr:colOff>
                    <xdr:row>37</xdr:row>
                    <xdr:rowOff>184150</xdr:rowOff>
                  </from>
                  <to>
                    <xdr:col>17</xdr:col>
                    <xdr:colOff>127000</xdr:colOff>
                    <xdr:row>39</xdr:row>
                    <xdr:rowOff>38100</xdr:rowOff>
                  </to>
                </anchor>
              </controlPr>
            </control>
          </mc:Choice>
        </mc:AlternateContent>
        <mc:AlternateContent xmlns:mc="http://schemas.openxmlformats.org/markup-compatibility/2006">
          <mc:Choice Requires="x14">
            <control shapeId="40975" r:id="rId18" name="Check Box 15">
              <controlPr defaultSize="0" autoFill="0" autoLine="0" autoPict="0">
                <anchor moveWithCells="1">
                  <from>
                    <xdr:col>16</xdr:col>
                    <xdr:colOff>146050</xdr:colOff>
                    <xdr:row>38</xdr:row>
                    <xdr:rowOff>184150</xdr:rowOff>
                  </from>
                  <to>
                    <xdr:col>17</xdr:col>
                    <xdr:colOff>127000</xdr:colOff>
                    <xdr:row>40</xdr:row>
                    <xdr:rowOff>38100</xdr:rowOff>
                  </to>
                </anchor>
              </controlPr>
            </control>
          </mc:Choice>
        </mc:AlternateContent>
        <mc:AlternateContent xmlns:mc="http://schemas.openxmlformats.org/markup-compatibility/2006">
          <mc:Choice Requires="x14">
            <control shapeId="40976" r:id="rId19" name="Check Box 16">
              <controlPr defaultSize="0" autoFill="0" autoLine="0" autoPict="0">
                <anchor moveWithCells="1">
                  <from>
                    <xdr:col>16</xdr:col>
                    <xdr:colOff>146050</xdr:colOff>
                    <xdr:row>39</xdr:row>
                    <xdr:rowOff>184150</xdr:rowOff>
                  </from>
                  <to>
                    <xdr:col>17</xdr:col>
                    <xdr:colOff>127000</xdr:colOff>
                    <xdr:row>41</xdr:row>
                    <xdr:rowOff>38100</xdr:rowOff>
                  </to>
                </anchor>
              </controlPr>
            </control>
          </mc:Choice>
        </mc:AlternateContent>
        <mc:AlternateContent xmlns:mc="http://schemas.openxmlformats.org/markup-compatibility/2006">
          <mc:Choice Requires="x14">
            <control shapeId="40977" r:id="rId20" name="Check Box 17">
              <controlPr defaultSize="0" autoFill="0" autoLine="0" autoPict="0">
                <anchor moveWithCells="1">
                  <from>
                    <xdr:col>16</xdr:col>
                    <xdr:colOff>146050</xdr:colOff>
                    <xdr:row>40</xdr:row>
                    <xdr:rowOff>184150</xdr:rowOff>
                  </from>
                  <to>
                    <xdr:col>17</xdr:col>
                    <xdr:colOff>127000</xdr:colOff>
                    <xdr:row>42</xdr:row>
                    <xdr:rowOff>38100</xdr:rowOff>
                  </to>
                </anchor>
              </controlPr>
            </control>
          </mc:Choice>
        </mc:AlternateContent>
        <mc:AlternateContent xmlns:mc="http://schemas.openxmlformats.org/markup-compatibility/2006">
          <mc:Choice Requires="x14">
            <control shapeId="40978" r:id="rId21" name="Check Box 18">
              <controlPr defaultSize="0" autoFill="0" autoLine="0" autoPict="0">
                <anchor moveWithCells="1">
                  <from>
                    <xdr:col>16</xdr:col>
                    <xdr:colOff>146050</xdr:colOff>
                    <xdr:row>41</xdr:row>
                    <xdr:rowOff>184150</xdr:rowOff>
                  </from>
                  <to>
                    <xdr:col>17</xdr:col>
                    <xdr:colOff>127000</xdr:colOff>
                    <xdr:row>43</xdr:row>
                    <xdr:rowOff>38100</xdr:rowOff>
                  </to>
                </anchor>
              </controlPr>
            </control>
          </mc:Choice>
        </mc:AlternateContent>
        <mc:AlternateContent xmlns:mc="http://schemas.openxmlformats.org/markup-compatibility/2006">
          <mc:Choice Requires="x14">
            <control shapeId="40979" r:id="rId22" name="Check Box 19">
              <controlPr defaultSize="0" autoFill="0" autoLine="0" autoPict="0">
                <anchor moveWithCells="1">
                  <from>
                    <xdr:col>16</xdr:col>
                    <xdr:colOff>146050</xdr:colOff>
                    <xdr:row>42</xdr:row>
                    <xdr:rowOff>184150</xdr:rowOff>
                  </from>
                  <to>
                    <xdr:col>17</xdr:col>
                    <xdr:colOff>127000</xdr:colOff>
                    <xdr:row>44</xdr:row>
                    <xdr:rowOff>38100</xdr:rowOff>
                  </to>
                </anchor>
              </controlPr>
            </control>
          </mc:Choice>
        </mc:AlternateContent>
        <mc:AlternateContent xmlns:mc="http://schemas.openxmlformats.org/markup-compatibility/2006">
          <mc:Choice Requires="x14">
            <control shapeId="40980" r:id="rId23" name="Check Box 20">
              <controlPr defaultSize="0" autoFill="0" autoLine="0" autoPict="0">
                <anchor moveWithCells="1">
                  <from>
                    <xdr:col>16</xdr:col>
                    <xdr:colOff>146050</xdr:colOff>
                    <xdr:row>43</xdr:row>
                    <xdr:rowOff>184150</xdr:rowOff>
                  </from>
                  <to>
                    <xdr:col>17</xdr:col>
                    <xdr:colOff>127000</xdr:colOff>
                    <xdr:row>45</xdr:row>
                    <xdr:rowOff>38100</xdr:rowOff>
                  </to>
                </anchor>
              </controlPr>
            </control>
          </mc:Choice>
        </mc:AlternateContent>
        <mc:AlternateContent xmlns:mc="http://schemas.openxmlformats.org/markup-compatibility/2006">
          <mc:Choice Requires="x14">
            <control shapeId="40981" r:id="rId24" name="Check Box 21">
              <controlPr defaultSize="0" autoFill="0" autoLine="0" autoPict="0">
                <anchor moveWithCells="1">
                  <from>
                    <xdr:col>16</xdr:col>
                    <xdr:colOff>146050</xdr:colOff>
                    <xdr:row>44</xdr:row>
                    <xdr:rowOff>184150</xdr:rowOff>
                  </from>
                  <to>
                    <xdr:col>17</xdr:col>
                    <xdr:colOff>127000</xdr:colOff>
                    <xdr:row>46</xdr:row>
                    <xdr:rowOff>38100</xdr:rowOff>
                  </to>
                </anchor>
              </controlPr>
            </control>
          </mc:Choice>
        </mc:AlternateContent>
        <mc:AlternateContent xmlns:mc="http://schemas.openxmlformats.org/markup-compatibility/2006">
          <mc:Choice Requires="x14">
            <control shapeId="40982" r:id="rId25" name="Check Box 22">
              <controlPr defaultSize="0" autoFill="0" autoLine="0" autoPict="0">
                <anchor moveWithCells="1">
                  <from>
                    <xdr:col>16</xdr:col>
                    <xdr:colOff>146050</xdr:colOff>
                    <xdr:row>45</xdr:row>
                    <xdr:rowOff>184150</xdr:rowOff>
                  </from>
                  <to>
                    <xdr:col>17</xdr:col>
                    <xdr:colOff>127000</xdr:colOff>
                    <xdr:row>47</xdr:row>
                    <xdr:rowOff>38100</xdr:rowOff>
                  </to>
                </anchor>
              </controlPr>
            </control>
          </mc:Choice>
        </mc:AlternateContent>
        <mc:AlternateContent xmlns:mc="http://schemas.openxmlformats.org/markup-compatibility/2006">
          <mc:Choice Requires="x14">
            <control shapeId="40983" r:id="rId26" name="Check Box 23">
              <controlPr defaultSize="0" autoFill="0" autoLine="0" autoPict="0">
                <anchor moveWithCells="1">
                  <from>
                    <xdr:col>16</xdr:col>
                    <xdr:colOff>146050</xdr:colOff>
                    <xdr:row>46</xdr:row>
                    <xdr:rowOff>184150</xdr:rowOff>
                  </from>
                  <to>
                    <xdr:col>17</xdr:col>
                    <xdr:colOff>127000</xdr:colOff>
                    <xdr:row>48</xdr:row>
                    <xdr:rowOff>38100</xdr:rowOff>
                  </to>
                </anchor>
              </controlPr>
            </control>
          </mc:Choice>
        </mc:AlternateContent>
        <mc:AlternateContent xmlns:mc="http://schemas.openxmlformats.org/markup-compatibility/2006">
          <mc:Choice Requires="x14">
            <control shapeId="40984" r:id="rId27" name="Check Box 24">
              <controlPr defaultSize="0" autoFill="0" autoLine="0" autoPict="0">
                <anchor moveWithCells="1">
                  <from>
                    <xdr:col>16</xdr:col>
                    <xdr:colOff>146050</xdr:colOff>
                    <xdr:row>47</xdr:row>
                    <xdr:rowOff>184150</xdr:rowOff>
                  </from>
                  <to>
                    <xdr:col>17</xdr:col>
                    <xdr:colOff>127000</xdr:colOff>
                    <xdr:row>49</xdr:row>
                    <xdr:rowOff>38100</xdr:rowOff>
                  </to>
                </anchor>
              </controlPr>
            </control>
          </mc:Choice>
        </mc:AlternateContent>
        <mc:AlternateContent xmlns:mc="http://schemas.openxmlformats.org/markup-compatibility/2006">
          <mc:Choice Requires="x14">
            <control shapeId="40985" r:id="rId28" name="Check Box 25">
              <controlPr defaultSize="0" autoFill="0" autoLine="0" autoPict="0">
                <anchor moveWithCells="1">
                  <from>
                    <xdr:col>16</xdr:col>
                    <xdr:colOff>146050</xdr:colOff>
                    <xdr:row>48</xdr:row>
                    <xdr:rowOff>184150</xdr:rowOff>
                  </from>
                  <to>
                    <xdr:col>17</xdr:col>
                    <xdr:colOff>127000</xdr:colOff>
                    <xdr:row>50</xdr:row>
                    <xdr:rowOff>0</xdr:rowOff>
                  </to>
                </anchor>
              </controlPr>
            </control>
          </mc:Choice>
        </mc:AlternateContent>
        <mc:AlternateContent xmlns:mc="http://schemas.openxmlformats.org/markup-compatibility/2006">
          <mc:Choice Requires="x14">
            <control shapeId="40986" r:id="rId29" name="Check Box 26">
              <controlPr defaultSize="0" autoFill="0" autoLine="0" autoPict="0">
                <anchor moveWithCells="1">
                  <from>
                    <xdr:col>16</xdr:col>
                    <xdr:colOff>146050</xdr:colOff>
                    <xdr:row>49</xdr:row>
                    <xdr:rowOff>184150</xdr:rowOff>
                  </from>
                  <to>
                    <xdr:col>17</xdr:col>
                    <xdr:colOff>127000</xdr:colOff>
                    <xdr:row>51</xdr:row>
                    <xdr:rowOff>38100</xdr:rowOff>
                  </to>
                </anchor>
              </controlPr>
            </control>
          </mc:Choice>
        </mc:AlternateContent>
        <mc:AlternateContent xmlns:mc="http://schemas.openxmlformats.org/markup-compatibility/2006">
          <mc:Choice Requires="x14">
            <control shapeId="40987" r:id="rId30" name="Check Box 27">
              <controlPr defaultSize="0" autoFill="0" autoLine="0" autoPict="0">
                <anchor moveWithCells="1">
                  <from>
                    <xdr:col>16</xdr:col>
                    <xdr:colOff>146050</xdr:colOff>
                    <xdr:row>50</xdr:row>
                    <xdr:rowOff>184150</xdr:rowOff>
                  </from>
                  <to>
                    <xdr:col>17</xdr:col>
                    <xdr:colOff>127000</xdr:colOff>
                    <xdr:row>52</xdr:row>
                    <xdr:rowOff>38100</xdr:rowOff>
                  </to>
                </anchor>
              </controlPr>
            </control>
          </mc:Choice>
        </mc:AlternateContent>
        <mc:AlternateContent xmlns:mc="http://schemas.openxmlformats.org/markup-compatibility/2006">
          <mc:Choice Requires="x14">
            <control shapeId="40988" r:id="rId31" name="Check Box 28">
              <controlPr defaultSize="0" autoFill="0" autoLine="0" autoPict="0">
                <anchor moveWithCells="1">
                  <from>
                    <xdr:col>16</xdr:col>
                    <xdr:colOff>146050</xdr:colOff>
                    <xdr:row>51</xdr:row>
                    <xdr:rowOff>184150</xdr:rowOff>
                  </from>
                  <to>
                    <xdr:col>17</xdr:col>
                    <xdr:colOff>127000</xdr:colOff>
                    <xdr:row>53</xdr:row>
                    <xdr:rowOff>38100</xdr:rowOff>
                  </to>
                </anchor>
              </controlPr>
            </control>
          </mc:Choice>
        </mc:AlternateContent>
        <mc:AlternateContent xmlns:mc="http://schemas.openxmlformats.org/markup-compatibility/2006">
          <mc:Choice Requires="x14">
            <control shapeId="40989" r:id="rId32" name="Check Box 29">
              <controlPr defaultSize="0" autoFill="0" autoLine="0" autoPict="0">
                <anchor moveWithCells="1">
                  <from>
                    <xdr:col>16</xdr:col>
                    <xdr:colOff>146050</xdr:colOff>
                    <xdr:row>52</xdr:row>
                    <xdr:rowOff>184150</xdr:rowOff>
                  </from>
                  <to>
                    <xdr:col>17</xdr:col>
                    <xdr:colOff>127000</xdr:colOff>
                    <xdr:row>54</xdr:row>
                    <xdr:rowOff>38100</xdr:rowOff>
                  </to>
                </anchor>
              </controlPr>
            </control>
          </mc:Choice>
        </mc:AlternateContent>
        <mc:AlternateContent xmlns:mc="http://schemas.openxmlformats.org/markup-compatibility/2006">
          <mc:Choice Requires="x14">
            <control shapeId="40990" r:id="rId33" name="Check Box 30">
              <controlPr defaultSize="0" autoFill="0" autoLine="0" autoPict="0">
                <anchor moveWithCells="1">
                  <from>
                    <xdr:col>16</xdr:col>
                    <xdr:colOff>146050</xdr:colOff>
                    <xdr:row>53</xdr:row>
                    <xdr:rowOff>184150</xdr:rowOff>
                  </from>
                  <to>
                    <xdr:col>17</xdr:col>
                    <xdr:colOff>127000</xdr:colOff>
                    <xdr:row>55</xdr:row>
                    <xdr:rowOff>38100</xdr:rowOff>
                  </to>
                </anchor>
              </controlPr>
            </control>
          </mc:Choice>
        </mc:AlternateContent>
        <mc:AlternateContent xmlns:mc="http://schemas.openxmlformats.org/markup-compatibility/2006">
          <mc:Choice Requires="x14">
            <control shapeId="40991" r:id="rId34" name="Check Box 31">
              <controlPr defaultSize="0" autoFill="0" autoLine="0" autoPict="0">
                <anchor moveWithCells="1">
                  <from>
                    <xdr:col>16</xdr:col>
                    <xdr:colOff>146050</xdr:colOff>
                    <xdr:row>54</xdr:row>
                    <xdr:rowOff>184150</xdr:rowOff>
                  </from>
                  <to>
                    <xdr:col>17</xdr:col>
                    <xdr:colOff>127000</xdr:colOff>
                    <xdr:row>56</xdr:row>
                    <xdr:rowOff>38100</xdr:rowOff>
                  </to>
                </anchor>
              </controlPr>
            </control>
          </mc:Choice>
        </mc:AlternateContent>
        <mc:AlternateContent xmlns:mc="http://schemas.openxmlformats.org/markup-compatibility/2006">
          <mc:Choice Requires="x14">
            <control shapeId="40992" r:id="rId35" name="Check Box 32">
              <controlPr defaultSize="0" autoFill="0" autoLine="0" autoPict="0">
                <anchor moveWithCells="1">
                  <from>
                    <xdr:col>16</xdr:col>
                    <xdr:colOff>146050</xdr:colOff>
                    <xdr:row>55</xdr:row>
                    <xdr:rowOff>184150</xdr:rowOff>
                  </from>
                  <to>
                    <xdr:col>17</xdr:col>
                    <xdr:colOff>127000</xdr:colOff>
                    <xdr:row>57</xdr:row>
                    <xdr:rowOff>38100</xdr:rowOff>
                  </to>
                </anchor>
              </controlPr>
            </control>
          </mc:Choice>
        </mc:AlternateContent>
        <mc:AlternateContent xmlns:mc="http://schemas.openxmlformats.org/markup-compatibility/2006">
          <mc:Choice Requires="x14">
            <control shapeId="40993" r:id="rId36" name="Check Box 33">
              <controlPr defaultSize="0" autoFill="0" autoLine="0" autoPict="0">
                <anchor moveWithCells="1">
                  <from>
                    <xdr:col>16</xdr:col>
                    <xdr:colOff>146050</xdr:colOff>
                    <xdr:row>56</xdr:row>
                    <xdr:rowOff>184150</xdr:rowOff>
                  </from>
                  <to>
                    <xdr:col>17</xdr:col>
                    <xdr:colOff>127000</xdr:colOff>
                    <xdr:row>58</xdr:row>
                    <xdr:rowOff>38100</xdr:rowOff>
                  </to>
                </anchor>
              </controlPr>
            </control>
          </mc:Choice>
        </mc:AlternateContent>
        <mc:AlternateContent xmlns:mc="http://schemas.openxmlformats.org/markup-compatibility/2006">
          <mc:Choice Requires="x14">
            <control shapeId="40994" r:id="rId37" name="Check Box 34">
              <controlPr defaultSize="0" autoFill="0" autoLine="0" autoPict="0">
                <anchor moveWithCells="1">
                  <from>
                    <xdr:col>16</xdr:col>
                    <xdr:colOff>146050</xdr:colOff>
                    <xdr:row>57</xdr:row>
                    <xdr:rowOff>184150</xdr:rowOff>
                  </from>
                  <to>
                    <xdr:col>17</xdr:col>
                    <xdr:colOff>127000</xdr:colOff>
                    <xdr:row>59</xdr:row>
                    <xdr:rowOff>38100</xdr:rowOff>
                  </to>
                </anchor>
              </controlPr>
            </control>
          </mc:Choice>
        </mc:AlternateContent>
        <mc:AlternateContent xmlns:mc="http://schemas.openxmlformats.org/markup-compatibility/2006">
          <mc:Choice Requires="x14">
            <control shapeId="40995" r:id="rId38" name="Check Box 35">
              <controlPr defaultSize="0" autoFill="0" autoLine="0" autoPict="0">
                <anchor moveWithCells="1">
                  <from>
                    <xdr:col>16</xdr:col>
                    <xdr:colOff>146050</xdr:colOff>
                    <xdr:row>58</xdr:row>
                    <xdr:rowOff>184150</xdr:rowOff>
                  </from>
                  <to>
                    <xdr:col>17</xdr:col>
                    <xdr:colOff>127000</xdr:colOff>
                    <xdr:row>60</xdr:row>
                    <xdr:rowOff>38100</xdr:rowOff>
                  </to>
                </anchor>
              </controlPr>
            </control>
          </mc:Choice>
        </mc:AlternateContent>
        <mc:AlternateContent xmlns:mc="http://schemas.openxmlformats.org/markup-compatibility/2006">
          <mc:Choice Requires="x14">
            <control shapeId="40996" r:id="rId39" name="Check Box 36">
              <controlPr defaultSize="0" autoFill="0" autoLine="0" autoPict="0">
                <anchor moveWithCells="1">
                  <from>
                    <xdr:col>16</xdr:col>
                    <xdr:colOff>146050</xdr:colOff>
                    <xdr:row>59</xdr:row>
                    <xdr:rowOff>184150</xdr:rowOff>
                  </from>
                  <to>
                    <xdr:col>17</xdr:col>
                    <xdr:colOff>127000</xdr:colOff>
                    <xdr:row>61</xdr:row>
                    <xdr:rowOff>38100</xdr:rowOff>
                  </to>
                </anchor>
              </controlPr>
            </control>
          </mc:Choice>
        </mc:AlternateContent>
        <mc:AlternateContent xmlns:mc="http://schemas.openxmlformats.org/markup-compatibility/2006">
          <mc:Choice Requires="x14">
            <control shapeId="40997" r:id="rId40" name="Check Box 37">
              <controlPr defaultSize="0" autoFill="0" autoLine="0" autoPict="0">
                <anchor moveWithCells="1">
                  <from>
                    <xdr:col>16</xdr:col>
                    <xdr:colOff>146050</xdr:colOff>
                    <xdr:row>60</xdr:row>
                    <xdr:rowOff>184150</xdr:rowOff>
                  </from>
                  <to>
                    <xdr:col>17</xdr:col>
                    <xdr:colOff>127000</xdr:colOff>
                    <xdr:row>62</xdr:row>
                    <xdr:rowOff>38100</xdr:rowOff>
                  </to>
                </anchor>
              </controlPr>
            </control>
          </mc:Choice>
        </mc:AlternateContent>
        <mc:AlternateContent xmlns:mc="http://schemas.openxmlformats.org/markup-compatibility/2006">
          <mc:Choice Requires="x14">
            <control shapeId="40998" r:id="rId41" name="Check Box 38">
              <controlPr defaultSize="0" autoFill="0" autoLine="0" autoPict="0">
                <anchor moveWithCells="1">
                  <from>
                    <xdr:col>16</xdr:col>
                    <xdr:colOff>146050</xdr:colOff>
                    <xdr:row>61</xdr:row>
                    <xdr:rowOff>184150</xdr:rowOff>
                  </from>
                  <to>
                    <xdr:col>17</xdr:col>
                    <xdr:colOff>127000</xdr:colOff>
                    <xdr:row>63</xdr:row>
                    <xdr:rowOff>0</xdr:rowOff>
                  </to>
                </anchor>
              </controlPr>
            </control>
          </mc:Choice>
        </mc:AlternateContent>
        <mc:AlternateContent xmlns:mc="http://schemas.openxmlformats.org/markup-compatibility/2006">
          <mc:Choice Requires="x14">
            <control shapeId="40999" r:id="rId42" name="Check Box 39">
              <controlPr defaultSize="0" autoFill="0" autoLine="0" autoPict="0">
                <anchor moveWithCells="1">
                  <from>
                    <xdr:col>7</xdr:col>
                    <xdr:colOff>203200</xdr:colOff>
                    <xdr:row>10</xdr:row>
                    <xdr:rowOff>107950</xdr:rowOff>
                  </from>
                  <to>
                    <xdr:col>8</xdr:col>
                    <xdr:colOff>127000</xdr:colOff>
                    <xdr:row>11</xdr:row>
                    <xdr:rowOff>88900</xdr:rowOff>
                  </to>
                </anchor>
              </controlPr>
            </control>
          </mc:Choice>
        </mc:AlternateContent>
        <mc:AlternateContent xmlns:mc="http://schemas.openxmlformats.org/markup-compatibility/2006">
          <mc:Choice Requires="x14">
            <control shapeId="41000" r:id="rId43" name="Check Box 40">
              <controlPr defaultSize="0" autoFill="0" autoLine="0" autoPict="0">
                <anchor moveWithCells="1">
                  <from>
                    <xdr:col>16</xdr:col>
                    <xdr:colOff>146050</xdr:colOff>
                    <xdr:row>15</xdr:row>
                    <xdr:rowOff>184150</xdr:rowOff>
                  </from>
                  <to>
                    <xdr:col>17</xdr:col>
                    <xdr:colOff>127000</xdr:colOff>
                    <xdr:row>17</xdr:row>
                    <xdr:rowOff>38100</xdr:rowOff>
                  </to>
                </anchor>
              </controlPr>
            </control>
          </mc:Choice>
        </mc:AlternateContent>
        <mc:AlternateContent xmlns:mc="http://schemas.openxmlformats.org/markup-compatibility/2006">
          <mc:Choice Requires="x14">
            <control shapeId="41001" r:id="rId44" name="Check Box 41">
              <controlPr defaultSize="0" autoFill="0" autoLine="0" autoPict="0">
                <anchor moveWithCells="1">
                  <from>
                    <xdr:col>16</xdr:col>
                    <xdr:colOff>146050</xdr:colOff>
                    <xdr:row>16</xdr:row>
                    <xdr:rowOff>184150</xdr:rowOff>
                  </from>
                  <to>
                    <xdr:col>17</xdr:col>
                    <xdr:colOff>127000</xdr:colOff>
                    <xdr:row>18</xdr:row>
                    <xdr:rowOff>38100</xdr:rowOff>
                  </to>
                </anchor>
              </controlPr>
            </control>
          </mc:Choice>
        </mc:AlternateContent>
        <mc:AlternateContent xmlns:mc="http://schemas.openxmlformats.org/markup-compatibility/2006">
          <mc:Choice Requires="x14">
            <control shapeId="41002" r:id="rId45" name="Check Box 42">
              <controlPr defaultSize="0" autoFill="0" autoLine="0" autoPict="0">
                <anchor moveWithCells="1">
                  <from>
                    <xdr:col>16</xdr:col>
                    <xdr:colOff>146050</xdr:colOff>
                    <xdr:row>17</xdr:row>
                    <xdr:rowOff>184150</xdr:rowOff>
                  </from>
                  <to>
                    <xdr:col>17</xdr:col>
                    <xdr:colOff>127000</xdr:colOff>
                    <xdr:row>19</xdr:row>
                    <xdr:rowOff>38100</xdr:rowOff>
                  </to>
                </anchor>
              </controlPr>
            </control>
          </mc:Choice>
        </mc:AlternateContent>
        <mc:AlternateContent xmlns:mc="http://schemas.openxmlformats.org/markup-compatibility/2006">
          <mc:Choice Requires="x14">
            <control shapeId="41003" r:id="rId46" name="Check Box 43">
              <controlPr defaultSize="0" autoFill="0" autoLine="0" autoPict="0">
                <anchor moveWithCells="1">
                  <from>
                    <xdr:col>16</xdr:col>
                    <xdr:colOff>146050</xdr:colOff>
                    <xdr:row>18</xdr:row>
                    <xdr:rowOff>184150</xdr:rowOff>
                  </from>
                  <to>
                    <xdr:col>17</xdr:col>
                    <xdr:colOff>127000</xdr:colOff>
                    <xdr:row>20</xdr:row>
                    <xdr:rowOff>38100</xdr:rowOff>
                  </to>
                </anchor>
              </controlPr>
            </control>
          </mc:Choice>
        </mc:AlternateContent>
        <mc:AlternateContent xmlns:mc="http://schemas.openxmlformats.org/markup-compatibility/2006">
          <mc:Choice Requires="x14">
            <control shapeId="41004" r:id="rId47" name="Check Box 44">
              <controlPr defaultSize="0" autoFill="0" autoLine="0" autoPict="0">
                <anchor moveWithCells="1">
                  <from>
                    <xdr:col>16</xdr:col>
                    <xdr:colOff>146050</xdr:colOff>
                    <xdr:row>19</xdr:row>
                    <xdr:rowOff>184150</xdr:rowOff>
                  </from>
                  <to>
                    <xdr:col>17</xdr:col>
                    <xdr:colOff>127000</xdr:colOff>
                    <xdr:row>21</xdr:row>
                    <xdr:rowOff>38100</xdr:rowOff>
                  </to>
                </anchor>
              </controlPr>
            </control>
          </mc:Choice>
        </mc:AlternateContent>
        <mc:AlternateContent xmlns:mc="http://schemas.openxmlformats.org/markup-compatibility/2006">
          <mc:Choice Requires="x14">
            <control shapeId="41005" r:id="rId48" name="Check Box 45">
              <controlPr defaultSize="0" autoFill="0" autoLine="0" autoPict="0">
                <anchor moveWithCells="1">
                  <from>
                    <xdr:col>16</xdr:col>
                    <xdr:colOff>146050</xdr:colOff>
                    <xdr:row>20</xdr:row>
                    <xdr:rowOff>184150</xdr:rowOff>
                  </from>
                  <to>
                    <xdr:col>17</xdr:col>
                    <xdr:colOff>127000</xdr:colOff>
                    <xdr:row>22</xdr:row>
                    <xdr:rowOff>38100</xdr:rowOff>
                  </to>
                </anchor>
              </controlPr>
            </control>
          </mc:Choice>
        </mc:AlternateContent>
        <mc:AlternateContent xmlns:mc="http://schemas.openxmlformats.org/markup-compatibility/2006">
          <mc:Choice Requires="x14">
            <control shapeId="41006" r:id="rId49" name="Check Box 46">
              <controlPr defaultSize="0" autoFill="0" autoLine="0" autoPict="0">
                <anchor moveWithCells="1">
                  <from>
                    <xdr:col>16</xdr:col>
                    <xdr:colOff>146050</xdr:colOff>
                    <xdr:row>22</xdr:row>
                    <xdr:rowOff>184150</xdr:rowOff>
                  </from>
                  <to>
                    <xdr:col>17</xdr:col>
                    <xdr:colOff>127000</xdr:colOff>
                    <xdr:row>24</xdr:row>
                    <xdr:rowOff>38100</xdr:rowOff>
                  </to>
                </anchor>
              </controlPr>
            </control>
          </mc:Choice>
        </mc:AlternateContent>
        <mc:AlternateContent xmlns:mc="http://schemas.openxmlformats.org/markup-compatibility/2006">
          <mc:Choice Requires="x14">
            <control shapeId="41007" r:id="rId50" name="Check Box 47">
              <controlPr defaultSize="0" autoFill="0" autoLine="0" autoPict="0">
                <anchor moveWithCells="1">
                  <from>
                    <xdr:col>16</xdr:col>
                    <xdr:colOff>146050</xdr:colOff>
                    <xdr:row>21</xdr:row>
                    <xdr:rowOff>184150</xdr:rowOff>
                  </from>
                  <to>
                    <xdr:col>17</xdr:col>
                    <xdr:colOff>127000</xdr:colOff>
                    <xdr:row>23</xdr:row>
                    <xdr:rowOff>38100</xdr:rowOff>
                  </to>
                </anchor>
              </controlPr>
            </control>
          </mc:Choice>
        </mc:AlternateContent>
        <mc:AlternateContent xmlns:mc="http://schemas.openxmlformats.org/markup-compatibility/2006">
          <mc:Choice Requires="x14">
            <control shapeId="41008" r:id="rId51" name="Check Box 48">
              <controlPr defaultSize="0" autoFill="0" autoLine="0" autoPict="0">
                <anchor moveWithCells="1">
                  <from>
                    <xdr:col>16</xdr:col>
                    <xdr:colOff>146050</xdr:colOff>
                    <xdr:row>23</xdr:row>
                    <xdr:rowOff>184150</xdr:rowOff>
                  </from>
                  <to>
                    <xdr:col>17</xdr:col>
                    <xdr:colOff>127000</xdr:colOff>
                    <xdr:row>25</xdr:row>
                    <xdr:rowOff>38100</xdr:rowOff>
                  </to>
                </anchor>
              </controlPr>
            </control>
          </mc:Choice>
        </mc:AlternateContent>
        <mc:AlternateContent xmlns:mc="http://schemas.openxmlformats.org/markup-compatibility/2006">
          <mc:Choice Requires="x14">
            <control shapeId="41009" r:id="rId52" name="Check Box 49">
              <controlPr defaultSize="0" autoFill="0" autoLine="0" autoPict="0">
                <anchor moveWithCells="1">
                  <from>
                    <xdr:col>16</xdr:col>
                    <xdr:colOff>146050</xdr:colOff>
                    <xdr:row>24</xdr:row>
                    <xdr:rowOff>184150</xdr:rowOff>
                  </from>
                  <to>
                    <xdr:col>17</xdr:col>
                    <xdr:colOff>127000</xdr:colOff>
                    <xdr:row>26</xdr:row>
                    <xdr:rowOff>38100</xdr:rowOff>
                  </to>
                </anchor>
              </controlPr>
            </control>
          </mc:Choice>
        </mc:AlternateContent>
        <mc:AlternateContent xmlns:mc="http://schemas.openxmlformats.org/markup-compatibility/2006">
          <mc:Choice Requires="x14">
            <control shapeId="41010" r:id="rId53" name="Check Box 50">
              <controlPr defaultSize="0" autoFill="0" autoLine="0" autoPict="0">
                <anchor moveWithCells="1">
                  <from>
                    <xdr:col>16</xdr:col>
                    <xdr:colOff>146050</xdr:colOff>
                    <xdr:row>25</xdr:row>
                    <xdr:rowOff>184150</xdr:rowOff>
                  </from>
                  <to>
                    <xdr:col>17</xdr:col>
                    <xdr:colOff>127000</xdr:colOff>
                    <xdr:row>27</xdr:row>
                    <xdr:rowOff>38100</xdr:rowOff>
                  </to>
                </anchor>
              </controlPr>
            </control>
          </mc:Choice>
        </mc:AlternateContent>
        <mc:AlternateContent xmlns:mc="http://schemas.openxmlformats.org/markup-compatibility/2006">
          <mc:Choice Requires="x14">
            <control shapeId="41011" r:id="rId54" name="Check Box 51">
              <controlPr defaultSize="0" autoFill="0" autoLine="0" autoPict="0">
                <anchor moveWithCells="1">
                  <from>
                    <xdr:col>16</xdr:col>
                    <xdr:colOff>146050</xdr:colOff>
                    <xdr:row>30</xdr:row>
                    <xdr:rowOff>184150</xdr:rowOff>
                  </from>
                  <to>
                    <xdr:col>17</xdr:col>
                    <xdr:colOff>127000</xdr:colOff>
                    <xdr:row>32</xdr:row>
                    <xdr:rowOff>0</xdr:rowOff>
                  </to>
                </anchor>
              </controlPr>
            </control>
          </mc:Choice>
        </mc:AlternateContent>
        <mc:AlternateContent xmlns:mc="http://schemas.openxmlformats.org/markup-compatibility/2006">
          <mc:Choice Requires="x14">
            <control shapeId="41012" r:id="rId55" name="Check Box 52">
              <controlPr defaultSize="0" autoFill="0" autoLine="0" autoPict="0">
                <anchor moveWithCells="1">
                  <from>
                    <xdr:col>16</xdr:col>
                    <xdr:colOff>146050</xdr:colOff>
                    <xdr:row>30</xdr:row>
                    <xdr:rowOff>184150</xdr:rowOff>
                  </from>
                  <to>
                    <xdr:col>17</xdr:col>
                    <xdr:colOff>127000</xdr:colOff>
                    <xdr:row>32</xdr:row>
                    <xdr:rowOff>0</xdr:rowOff>
                  </to>
                </anchor>
              </controlPr>
            </control>
          </mc:Choice>
        </mc:AlternateContent>
        <mc:AlternateContent xmlns:mc="http://schemas.openxmlformats.org/markup-compatibility/2006">
          <mc:Choice Requires="x14">
            <control shapeId="41013" r:id="rId56" name="Check Box 53">
              <controlPr defaultSize="0" autoFill="0" autoLine="0" autoPict="0">
                <anchor moveWithCells="1">
                  <from>
                    <xdr:col>16</xdr:col>
                    <xdr:colOff>146050</xdr:colOff>
                    <xdr:row>38</xdr:row>
                    <xdr:rowOff>184150</xdr:rowOff>
                  </from>
                  <to>
                    <xdr:col>17</xdr:col>
                    <xdr:colOff>127000</xdr:colOff>
                    <xdr:row>40</xdr:row>
                    <xdr:rowOff>38100</xdr:rowOff>
                  </to>
                </anchor>
              </controlPr>
            </control>
          </mc:Choice>
        </mc:AlternateContent>
      </controls>
    </mc:Choice>
  </mc:AlternateContent>
  <tableParts count="1">
    <tablePart r:id="rId57"/>
  </tablePart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F69300-1FF7-4A0E-8063-1D3FE0BFBBE6}">
  <sheetPr filterMode="1">
    <tabColor rgb="FF00B0F0"/>
    <pageSetUpPr autoPageBreaks="0"/>
  </sheetPr>
  <dimension ref="A1:AJ280"/>
  <sheetViews>
    <sheetView showGridLines="0" zoomScaleNormal="100" zoomScaleSheetLayoutView="100" workbookViewId="0">
      <pane ySplit="14" topLeftCell="A15" activePane="bottomLeft" state="frozen"/>
      <selection pane="bottomLeft" activeCell="A2" sqref="A2:Q2"/>
    </sheetView>
  </sheetViews>
  <sheetFormatPr defaultColWidth="9" defaultRowHeight="30" customHeight="1" x14ac:dyDescent="0.3"/>
  <cols>
    <col min="1" max="1" width="7.33203125" style="73" customWidth="1"/>
    <col min="2" max="2" width="6.33203125" style="73" customWidth="1"/>
    <col min="3" max="9" width="5.83203125" style="73" customWidth="1"/>
    <col min="10" max="10" width="10.58203125" style="73" customWidth="1"/>
    <col min="11" max="15" width="5.83203125" style="73" customWidth="1"/>
    <col min="16" max="16" width="8.08203125" style="73" customWidth="1"/>
    <col min="17" max="18" width="5.83203125" style="73" customWidth="1"/>
    <col min="19" max="19" width="9.08203125" style="33" customWidth="1"/>
    <col min="20" max="20" width="11.83203125" style="33" customWidth="1"/>
    <col min="21" max="21" width="9.08203125" style="33" customWidth="1"/>
    <col min="22" max="22" width="12.58203125" style="73" hidden="1" customWidth="1"/>
    <col min="23" max="23" width="9" style="14"/>
    <col min="24" max="24" width="11.58203125" style="14" customWidth="1"/>
    <col min="25" max="25" width="9" style="14"/>
    <col min="26" max="26" width="8.08203125" style="13" customWidth="1"/>
    <col min="27" max="27" width="6.08203125" style="14" customWidth="1"/>
    <col min="28" max="28" width="9" style="14"/>
    <col min="29" max="33" width="9" style="13"/>
    <col min="34" max="34" width="21.58203125" style="73" customWidth="1"/>
    <col min="35" max="16384" width="9" style="73"/>
  </cols>
  <sheetData>
    <row r="1" spans="1:36" ht="7" customHeight="1" x14ac:dyDescent="0.3">
      <c r="A1" s="95"/>
      <c r="B1" s="95"/>
      <c r="C1" s="95"/>
      <c r="D1" s="95"/>
      <c r="E1" s="95"/>
      <c r="F1" s="95"/>
      <c r="G1" s="95"/>
      <c r="H1" s="95"/>
      <c r="I1" s="95"/>
      <c r="J1" s="95"/>
      <c r="K1" s="95"/>
      <c r="L1" s="95"/>
      <c r="M1" s="166"/>
      <c r="N1" s="95"/>
      <c r="O1" s="95"/>
      <c r="P1" s="95"/>
      <c r="Q1" s="95"/>
      <c r="R1" s="95"/>
      <c r="S1" s="96"/>
      <c r="T1" s="13"/>
      <c r="U1" s="13"/>
    </row>
    <row r="2" spans="1:36" ht="21.65" customHeight="1" x14ac:dyDescent="0.3">
      <c r="A2" s="314" t="s">
        <v>112</v>
      </c>
      <c r="B2" s="314"/>
      <c r="C2" s="314"/>
      <c r="D2" s="315"/>
      <c r="E2" s="315"/>
      <c r="F2" s="315"/>
      <c r="G2" s="315"/>
      <c r="H2" s="315"/>
      <c r="I2" s="315"/>
      <c r="J2" s="316"/>
      <c r="K2" s="316"/>
      <c r="L2" s="316"/>
      <c r="M2" s="316"/>
      <c r="N2" s="316"/>
      <c r="O2" s="316"/>
      <c r="P2" s="316"/>
      <c r="Q2" s="316"/>
      <c r="R2" s="95"/>
      <c r="S2" s="97" t="s">
        <v>97</v>
      </c>
      <c r="T2" s="317" t="s">
        <v>143</v>
      </c>
      <c r="U2" s="318"/>
      <c r="W2" s="70"/>
    </row>
    <row r="3" spans="1:36" ht="24.65" customHeight="1" x14ac:dyDescent="0.3">
      <c r="A3" s="319" t="s">
        <v>114</v>
      </c>
      <c r="B3" s="320"/>
      <c r="C3" s="320"/>
      <c r="D3" s="320"/>
      <c r="E3" s="320"/>
      <c r="F3" s="320"/>
      <c r="G3" s="320"/>
      <c r="H3" s="320"/>
      <c r="I3" s="320"/>
      <c r="J3" s="320"/>
      <c r="K3" s="320"/>
      <c r="L3" s="320"/>
      <c r="M3" s="320"/>
      <c r="N3" s="320"/>
      <c r="O3" s="320"/>
      <c r="P3" s="320"/>
      <c r="Q3" s="320"/>
      <c r="R3" s="320"/>
      <c r="S3" s="321"/>
      <c r="T3" s="289" t="str">
        <f>IF($Y$16=TRUE,IF(COUNTIF(U15:U63,"&gt;0")&gt;0,"All-Day Activity checkbox cannot be marked if other time is tracked in rows.",""),IF((COUNTIFS(A15:A63,"",U15:U63,"&gt;0")&gt;0),"Time tracked exceeds your workday hours",IF((49-(COUNTIF($A$15:$A$63,"")+COUNTIF($R$15:$R$63,"LUNCH")))*15=U64,"",IF((49-(COUNTIF($A$15:$A$63,"")+COUNTIF($R$15:$R$63,"LUNCH")))*15&lt;U64,"Time tracked exceeds your workday hours.","You must track the entire time in each 15 minute-increment of your workday, excluding any lunch breaks."))))</f>
        <v>You must track the entire time in each 15 minute-increment of your workday, excluding any lunch breaks.</v>
      </c>
      <c r="U3" s="290"/>
      <c r="W3" s="14">
        <f>IF(T3="",0,1)</f>
        <v>1</v>
      </c>
    </row>
    <row r="4" spans="1:36" ht="12.65" customHeight="1" x14ac:dyDescent="0.3">
      <c r="A4" s="95"/>
      <c r="B4" s="95"/>
      <c r="C4" s="95"/>
      <c r="D4" s="95"/>
      <c r="E4" s="95"/>
      <c r="F4" s="95"/>
      <c r="G4" s="95"/>
      <c r="H4" s="95"/>
      <c r="I4" s="95"/>
      <c r="J4" s="95"/>
      <c r="K4" s="95"/>
      <c r="L4" s="95"/>
      <c r="M4" s="166"/>
      <c r="N4" s="95"/>
      <c r="O4" s="95"/>
      <c r="P4" s="95"/>
      <c r="Q4" s="95"/>
      <c r="R4" s="95"/>
      <c r="S4" s="96"/>
      <c r="T4" s="289"/>
      <c r="U4" s="290"/>
      <c r="W4" s="77"/>
      <c r="Y4" s="15" t="s">
        <v>9</v>
      </c>
    </row>
    <row r="5" spans="1:36" s="17" customFormat="1" ht="12.65" customHeight="1" x14ac:dyDescent="0.25">
      <c r="A5" s="322" t="s">
        <v>8</v>
      </c>
      <c r="B5" s="323"/>
      <c r="C5" s="324" t="s">
        <v>85</v>
      </c>
      <c r="D5" s="325"/>
      <c r="E5" s="325"/>
      <c r="F5" s="325"/>
      <c r="G5" s="325"/>
      <c r="H5" s="324" t="s">
        <v>86</v>
      </c>
      <c r="I5" s="325"/>
      <c r="J5" s="326"/>
      <c r="K5" s="324" t="s">
        <v>111</v>
      </c>
      <c r="L5" s="325"/>
      <c r="M5" s="325"/>
      <c r="N5" s="325"/>
      <c r="O5" s="326"/>
      <c r="P5" s="327" t="s">
        <v>87</v>
      </c>
      <c r="Q5" s="328"/>
      <c r="R5" s="119"/>
      <c r="S5" s="103" t="s">
        <v>97</v>
      </c>
      <c r="T5" s="289"/>
      <c r="U5" s="290"/>
      <c r="W5" s="78"/>
      <c r="X5" s="18"/>
      <c r="Y5" s="19" t="s">
        <v>10</v>
      </c>
      <c r="Z5" s="20"/>
      <c r="AA5" s="18"/>
      <c r="AB5" s="18"/>
      <c r="AC5" s="20"/>
      <c r="AD5" s="20"/>
      <c r="AE5" s="20"/>
      <c r="AF5" s="20"/>
      <c r="AG5" s="20"/>
    </row>
    <row r="6" spans="1:36" ht="14.15" customHeight="1" x14ac:dyDescent="0.25">
      <c r="A6" s="341">
        <f>Monday!A6+3</f>
        <v>3</v>
      </c>
      <c r="B6" s="342"/>
      <c r="C6" s="343">
        <f>Monday!C6</f>
        <v>0</v>
      </c>
      <c r="D6" s="344"/>
      <c r="E6" s="344"/>
      <c r="F6" s="344"/>
      <c r="G6" s="345"/>
      <c r="H6" s="343">
        <f>Monday!H6</f>
        <v>0</v>
      </c>
      <c r="I6" s="344"/>
      <c r="J6" s="345"/>
      <c r="K6" s="343">
        <f>Monday!K6</f>
        <v>0</v>
      </c>
      <c r="L6" s="344"/>
      <c r="M6" s="344"/>
      <c r="N6" s="344"/>
      <c r="O6" s="345"/>
      <c r="P6" s="343">
        <f>Monday!P6</f>
        <v>0</v>
      </c>
      <c r="Q6" s="345"/>
      <c r="R6" s="62"/>
      <c r="S6" s="16"/>
      <c r="T6" s="289" t="str">
        <f>IF($AB$64&gt;0,"You must delete time tracked during your lunch break.","")</f>
        <v/>
      </c>
      <c r="U6" s="290"/>
      <c r="W6" s="14">
        <f>IF(T6="",0,1)</f>
        <v>0</v>
      </c>
    </row>
    <row r="7" spans="1:36" s="21" customFormat="1" ht="15" customHeight="1" x14ac:dyDescent="0.3">
      <c r="A7" s="98"/>
      <c r="B7" s="99"/>
      <c r="C7" s="99"/>
      <c r="D7" s="100"/>
      <c r="E7" s="100"/>
      <c r="F7" s="100"/>
      <c r="G7" s="100"/>
      <c r="H7" s="101"/>
      <c r="I7" s="102"/>
      <c r="J7" s="102"/>
      <c r="K7" s="340">
        <f>Monday!K7</f>
        <v>0</v>
      </c>
      <c r="L7" s="340"/>
      <c r="M7" s="340"/>
      <c r="N7" s="340"/>
      <c r="O7" s="340"/>
      <c r="P7" s="101"/>
      <c r="Q7" s="101"/>
      <c r="R7" s="101"/>
      <c r="S7" s="103" t="s">
        <v>97</v>
      </c>
      <c r="T7" s="289"/>
      <c r="U7" s="290"/>
      <c r="W7" s="23"/>
      <c r="X7" s="23"/>
      <c r="Y7" s="23"/>
      <c r="Z7" s="22"/>
      <c r="AA7" s="23"/>
      <c r="AB7" s="23"/>
      <c r="AC7" s="22"/>
      <c r="AD7" s="22"/>
      <c r="AE7" s="23"/>
      <c r="AF7" s="22"/>
      <c r="AG7" s="22"/>
    </row>
    <row r="8" spans="1:36" s="24" customFormat="1" ht="23.25" customHeight="1" x14ac:dyDescent="0.3">
      <c r="A8" s="287" t="s">
        <v>118</v>
      </c>
      <c r="B8" s="288"/>
      <c r="C8" s="288"/>
      <c r="D8" s="288"/>
      <c r="E8" s="288"/>
      <c r="F8" s="288"/>
      <c r="G8" s="288"/>
      <c r="H8" s="288"/>
      <c r="I8" s="288"/>
      <c r="J8" s="288"/>
      <c r="K8" s="288"/>
      <c r="L8" s="288"/>
      <c r="M8" s="288"/>
      <c r="N8" s="288"/>
      <c r="O8" s="288"/>
      <c r="P8" s="288"/>
      <c r="Q8" s="288"/>
      <c r="R8" s="288"/>
      <c r="S8" s="288"/>
      <c r="T8" s="289" t="str">
        <f>IF(SUM(W15:W63)&gt;0,"Time tracked in rows with a red highlighted cell exceeds 15 minutes.","")</f>
        <v/>
      </c>
      <c r="U8" s="290"/>
      <c r="W8" s="14">
        <f>IF(T8="",0,1)</f>
        <v>0</v>
      </c>
      <c r="X8" s="26"/>
      <c r="Y8" s="26"/>
      <c r="Z8" s="25"/>
      <c r="AA8" s="26"/>
      <c r="AB8" s="26"/>
      <c r="AC8" s="25"/>
      <c r="AD8" s="25"/>
      <c r="AE8" s="26"/>
      <c r="AF8" s="25"/>
      <c r="AG8" s="25"/>
    </row>
    <row r="9" spans="1:36" s="24" customFormat="1" ht="16.399999999999999" customHeight="1" x14ac:dyDescent="0.3">
      <c r="A9" s="104" t="s">
        <v>144</v>
      </c>
      <c r="B9" s="105"/>
      <c r="C9" s="105"/>
      <c r="D9" s="105"/>
      <c r="E9" s="105"/>
      <c r="F9" s="105"/>
      <c r="G9" s="105"/>
      <c r="H9" s="105"/>
      <c r="I9" s="105"/>
      <c r="J9" s="105"/>
      <c r="K9" s="105"/>
      <c r="L9" s="105"/>
      <c r="M9" s="105"/>
      <c r="N9" s="105"/>
      <c r="O9" s="105"/>
      <c r="P9" s="106"/>
      <c r="Q9" s="106"/>
      <c r="R9" s="106"/>
      <c r="S9" s="106"/>
      <c r="T9" s="289"/>
      <c r="U9" s="290"/>
      <c r="W9" s="26"/>
      <c r="X9" s="26"/>
      <c r="Y9" s="26"/>
      <c r="Z9" s="25"/>
      <c r="AA9" s="26"/>
      <c r="AB9" s="26"/>
      <c r="AC9" s="25"/>
      <c r="AD9" s="25"/>
      <c r="AE9" s="36" t="s">
        <v>23</v>
      </c>
      <c r="AF9" s="25"/>
      <c r="AG9" s="25"/>
    </row>
    <row r="10" spans="1:36" s="24" customFormat="1" ht="11.15" customHeight="1" thickBot="1" x14ac:dyDescent="0.35">
      <c r="A10" s="107"/>
      <c r="B10" s="95"/>
      <c r="C10" s="95"/>
      <c r="D10" s="95"/>
      <c r="E10" s="95"/>
      <c r="F10" s="95"/>
      <c r="G10" s="95"/>
      <c r="H10" s="108" t="str">
        <f>IF($Y$16=TRUE,IF($I$11="Select All-Day Activity if applicable","NOTE: You must select an item on the drop-down menu below.",""),"")</f>
        <v/>
      </c>
      <c r="I10" s="109"/>
      <c r="J10" s="95"/>
      <c r="K10" s="95"/>
      <c r="L10" s="95"/>
      <c r="M10" s="166"/>
      <c r="N10" s="95"/>
      <c r="O10" s="95"/>
      <c r="P10" s="110"/>
      <c r="Q10" s="110"/>
      <c r="R10" s="110"/>
      <c r="S10" s="110"/>
      <c r="T10" s="90"/>
      <c r="U10" s="90"/>
      <c r="W10" s="26">
        <f>W3+W6+W8</f>
        <v>1</v>
      </c>
      <c r="X10" s="26"/>
      <c r="Y10" s="26"/>
      <c r="Z10" s="25"/>
      <c r="AA10" s="26"/>
      <c r="AB10" s="26"/>
      <c r="AC10" s="25"/>
      <c r="AD10" s="25"/>
      <c r="AE10" s="36"/>
      <c r="AF10" s="25"/>
      <c r="AG10" s="25"/>
    </row>
    <row r="11" spans="1:36" ht="15" customHeight="1" x14ac:dyDescent="0.25">
      <c r="A11" s="291" t="s">
        <v>113</v>
      </c>
      <c r="B11" s="292"/>
      <c r="C11" s="292"/>
      <c r="D11" s="292"/>
      <c r="E11" s="292"/>
      <c r="F11" s="292"/>
      <c r="G11" s="292"/>
      <c r="H11" s="292"/>
      <c r="I11" s="295" t="s">
        <v>100</v>
      </c>
      <c r="J11" s="295"/>
      <c r="K11" s="295"/>
      <c r="L11" s="167"/>
      <c r="M11" s="58"/>
      <c r="N11" s="297" t="s">
        <v>88</v>
      </c>
      <c r="O11" s="297"/>
      <c r="P11" s="60">
        <v>0.33333333333333331</v>
      </c>
      <c r="Q11" s="298" t="s">
        <v>107</v>
      </c>
      <c r="R11" s="299"/>
      <c r="S11" s="60">
        <v>0.5</v>
      </c>
      <c r="T11" s="67" t="s">
        <v>109</v>
      </c>
      <c r="U11" s="120">
        <f>U64/60</f>
        <v>0</v>
      </c>
      <c r="V11" s="11"/>
      <c r="AE11" s="14"/>
    </row>
    <row r="12" spans="1:36" ht="14.9" customHeight="1" thickBot="1" x14ac:dyDescent="0.3">
      <c r="A12" s="293"/>
      <c r="B12" s="294"/>
      <c r="C12" s="294"/>
      <c r="D12" s="294"/>
      <c r="E12" s="294"/>
      <c r="F12" s="294"/>
      <c r="G12" s="294"/>
      <c r="H12" s="294"/>
      <c r="I12" s="296"/>
      <c r="J12" s="296"/>
      <c r="K12" s="296"/>
      <c r="L12" s="168"/>
      <c r="M12" s="59"/>
      <c r="N12" s="300" t="s">
        <v>89</v>
      </c>
      <c r="O12" s="300"/>
      <c r="P12" s="61">
        <v>0.70833333333333337</v>
      </c>
      <c r="Q12" s="301" t="s">
        <v>108</v>
      </c>
      <c r="R12" s="302"/>
      <c r="S12" s="61">
        <v>0.54166666666666663</v>
      </c>
      <c r="T12" s="57"/>
      <c r="U12" s="56"/>
      <c r="V12" s="12"/>
    </row>
    <row r="13" spans="1:36" ht="23.5" customHeight="1" thickBot="1" x14ac:dyDescent="0.35">
      <c r="A13" s="303" t="s">
        <v>0</v>
      </c>
      <c r="B13" s="305" t="s">
        <v>16</v>
      </c>
      <c r="C13" s="306"/>
      <c r="D13" s="306"/>
      <c r="E13" s="306"/>
      <c r="F13" s="306"/>
      <c r="G13" s="306"/>
      <c r="H13" s="336"/>
      <c r="I13" s="337"/>
      <c r="J13" s="286" t="s">
        <v>3</v>
      </c>
      <c r="K13" s="286" t="s">
        <v>101</v>
      </c>
      <c r="L13" s="310" t="s">
        <v>5</v>
      </c>
      <c r="M13" s="310"/>
      <c r="N13" s="338"/>
      <c r="O13" s="339"/>
      <c r="P13" s="285" t="s">
        <v>6</v>
      </c>
      <c r="Q13" s="52" t="s">
        <v>99</v>
      </c>
      <c r="R13" s="277" t="s">
        <v>2</v>
      </c>
      <c r="S13" s="278"/>
      <c r="T13" s="279"/>
      <c r="U13" s="283" t="s">
        <v>12</v>
      </c>
      <c r="V13" s="48" t="s">
        <v>11</v>
      </c>
    </row>
    <row r="14" spans="1:36" ht="10.5" customHeight="1" x14ac:dyDescent="0.3">
      <c r="A14" s="304"/>
      <c r="B14" s="55" t="s">
        <v>102</v>
      </c>
      <c r="C14" s="41" t="s">
        <v>19</v>
      </c>
      <c r="D14" s="41" t="s">
        <v>21</v>
      </c>
      <c r="E14" s="41" t="s">
        <v>116</v>
      </c>
      <c r="F14" s="41" t="s">
        <v>22</v>
      </c>
      <c r="G14" s="41" t="s">
        <v>4</v>
      </c>
      <c r="H14" s="41" t="s">
        <v>18</v>
      </c>
      <c r="I14" s="41" t="s">
        <v>20</v>
      </c>
      <c r="J14" s="309"/>
      <c r="K14" s="309"/>
      <c r="L14" s="40" t="s">
        <v>92</v>
      </c>
      <c r="M14" s="40" t="s">
        <v>172</v>
      </c>
      <c r="N14" s="41" t="s">
        <v>1</v>
      </c>
      <c r="O14" s="41" t="s">
        <v>93</v>
      </c>
      <c r="P14" s="286"/>
      <c r="Q14" s="63"/>
      <c r="R14" s="280"/>
      <c r="S14" s="281"/>
      <c r="T14" s="282"/>
      <c r="U14" s="284"/>
      <c r="V14" s="49"/>
      <c r="Y14" s="14" t="s">
        <v>97</v>
      </c>
    </row>
    <row r="15" spans="1:36" ht="15" customHeight="1" x14ac:dyDescent="0.3">
      <c r="A15" s="126">
        <f>IF(P11=P12,"",P11)</f>
        <v>0.33333333333333331</v>
      </c>
      <c r="B15" s="27"/>
      <c r="C15" s="27"/>
      <c r="D15" s="27"/>
      <c r="E15" s="27"/>
      <c r="F15" s="27"/>
      <c r="G15" s="27"/>
      <c r="H15" s="27"/>
      <c r="I15" s="27"/>
      <c r="J15" s="27"/>
      <c r="K15" s="27"/>
      <c r="L15" s="27"/>
      <c r="M15" s="27"/>
      <c r="N15" s="27"/>
      <c r="O15" s="27"/>
      <c r="P15" s="27"/>
      <c r="Q15" s="27"/>
      <c r="R15" s="256" t="str">
        <f>IF(A15&gt;$S$11-TIME(0,5,0),IF(A15&lt;$S$12,"LUNCH",""),"")</f>
        <v/>
      </c>
      <c r="S15" s="257"/>
      <c r="T15" s="258"/>
      <c r="U15" s="125">
        <f>IF(SUM(B15:P15)&gt;15,15,SUM(B15:P15))</f>
        <v>0</v>
      </c>
      <c r="V15" s="50" t="str">
        <f>IF(U15&lt;&gt;15,"ERROR","Y")</f>
        <v>ERROR</v>
      </c>
      <c r="W15" s="79">
        <f>IF(SUM(B15:P15)&gt;15,1,0)</f>
        <v>0</v>
      </c>
      <c r="X15" s="14" t="b">
        <v>0</v>
      </c>
      <c r="Y15" s="14" t="b">
        <v>1</v>
      </c>
      <c r="Z15" s="14"/>
      <c r="AA15" s="14" t="str">
        <f>IF(I15&gt;0,IF(R15="","TRUE","FALSE"),"FALSE")</f>
        <v>FALSE</v>
      </c>
      <c r="AB15" s="14">
        <f>IF(R15="LUNCH",IF(U15&gt;0,1,0),0)</f>
        <v>0</v>
      </c>
      <c r="AH15" s="38"/>
    </row>
    <row r="16" spans="1:36" ht="15" customHeight="1" x14ac:dyDescent="0.3">
      <c r="A16" s="127">
        <f t="shared" ref="A16:A63" si="0">IF(A15&gt;$P$12-TIME(0,20,0),"",IF(A15="","",A15+TIME(0,15,0)))</f>
        <v>0.34375</v>
      </c>
      <c r="B16" s="27"/>
      <c r="C16" s="28"/>
      <c r="D16" s="27"/>
      <c r="E16" s="28"/>
      <c r="F16" s="27"/>
      <c r="G16" s="28"/>
      <c r="H16" s="28"/>
      <c r="I16" s="28"/>
      <c r="J16" s="27"/>
      <c r="K16" s="27"/>
      <c r="L16" s="28"/>
      <c r="M16" s="28"/>
      <c r="N16" s="28"/>
      <c r="O16" s="28"/>
      <c r="P16" s="28"/>
      <c r="Q16" s="28"/>
      <c r="R16" s="256" t="str">
        <f t="shared" ref="R16:R63" si="1">IF(A16&gt;$S$11-TIME(0,5,0),IF(A16&lt;$S$12,"LUNCH",""),"")</f>
        <v/>
      </c>
      <c r="S16" s="257"/>
      <c r="T16" s="258"/>
      <c r="U16" s="125">
        <f t="shared" ref="U16:U63" si="2">IF(SUM(B16:P16)&gt;15,15,SUM(B16:P16))</f>
        <v>0</v>
      </c>
      <c r="V16" s="50" t="str">
        <f t="shared" ref="V16:V63" si="3">IF(U16&lt;&gt;15,"ERROR","Y")</f>
        <v>ERROR</v>
      </c>
      <c r="W16" s="79">
        <f t="shared" ref="W16:W63" si="4">IF(SUM(B16:P16)&gt;15,1,0)</f>
        <v>0</v>
      </c>
      <c r="X16" s="14" t="b">
        <v>0</v>
      </c>
      <c r="Y16" s="14" t="b">
        <v>0</v>
      </c>
      <c r="Z16" s="14" t="s">
        <v>26</v>
      </c>
      <c r="AA16" s="14" t="str">
        <f t="shared" ref="AA16:AA63" si="5">IF(I16&gt;0,IF(R16="","TRUE","FALSE"),"FALSE")</f>
        <v>FALSE</v>
      </c>
      <c r="AB16" s="14">
        <f t="shared" ref="AB16:AB63" si="6">IF(R16="LUNCH",IF(U16&gt;0,1,0),0)</f>
        <v>0</v>
      </c>
      <c r="AH16" s="39" t="s">
        <v>24</v>
      </c>
      <c r="AI16" s="37"/>
      <c r="AJ16" s="37"/>
    </row>
    <row r="17" spans="1:36" ht="15" customHeight="1" x14ac:dyDescent="0.3">
      <c r="A17" s="127">
        <f t="shared" si="0"/>
        <v>0.35416666666666669</v>
      </c>
      <c r="B17" s="27"/>
      <c r="C17" s="29"/>
      <c r="D17" s="27"/>
      <c r="E17" s="29"/>
      <c r="F17" s="27"/>
      <c r="G17" s="54"/>
      <c r="H17" s="27"/>
      <c r="I17" s="29"/>
      <c r="J17" s="27"/>
      <c r="K17" s="27"/>
      <c r="L17" s="29"/>
      <c r="M17" s="29"/>
      <c r="N17" s="29"/>
      <c r="O17" s="29"/>
      <c r="P17" s="29"/>
      <c r="Q17" s="27"/>
      <c r="R17" s="256" t="str">
        <f>IF(A17&gt;$S$11-TIME(0,5,0),IF(A17&lt;$S$12,"LUNCH",""),"")</f>
        <v/>
      </c>
      <c r="S17" s="257"/>
      <c r="T17" s="258"/>
      <c r="U17" s="125">
        <f t="shared" si="2"/>
        <v>0</v>
      </c>
      <c r="V17" s="50" t="str">
        <f t="shared" si="3"/>
        <v>ERROR</v>
      </c>
      <c r="W17" s="79">
        <f t="shared" si="4"/>
        <v>0</v>
      </c>
      <c r="X17" s="14" t="b">
        <v>0</v>
      </c>
      <c r="Z17" s="14" t="s">
        <v>27</v>
      </c>
      <c r="AA17" s="14" t="str">
        <f t="shared" si="5"/>
        <v>FALSE</v>
      </c>
      <c r="AB17" s="14">
        <f t="shared" si="6"/>
        <v>0</v>
      </c>
      <c r="AH17" s="39" t="s">
        <v>25</v>
      </c>
      <c r="AI17" s="37"/>
      <c r="AJ17" s="37"/>
    </row>
    <row r="18" spans="1:36" ht="15" customHeight="1" x14ac:dyDescent="0.3">
      <c r="A18" s="127">
        <f t="shared" si="0"/>
        <v>0.36458333333333337</v>
      </c>
      <c r="B18" s="27"/>
      <c r="C18" s="31"/>
      <c r="D18" s="27"/>
      <c r="E18" s="31"/>
      <c r="F18" s="27"/>
      <c r="G18" s="31"/>
      <c r="H18" s="28"/>
      <c r="I18" s="31"/>
      <c r="J18" s="27"/>
      <c r="K18" s="53"/>
      <c r="L18" s="31"/>
      <c r="M18" s="31"/>
      <c r="N18" s="31"/>
      <c r="O18" s="31"/>
      <c r="P18" s="31"/>
      <c r="Q18" s="28"/>
      <c r="R18" s="256" t="str">
        <f t="shared" si="1"/>
        <v/>
      </c>
      <c r="S18" s="257"/>
      <c r="T18" s="258"/>
      <c r="U18" s="125">
        <f t="shared" si="2"/>
        <v>0</v>
      </c>
      <c r="V18" s="50" t="str">
        <f t="shared" si="3"/>
        <v>ERROR</v>
      </c>
      <c r="W18" s="79">
        <f t="shared" si="4"/>
        <v>0</v>
      </c>
      <c r="X18" s="14" t="b">
        <v>0</v>
      </c>
      <c r="Z18" s="14"/>
      <c r="AA18" s="14" t="str">
        <f t="shared" si="5"/>
        <v>FALSE</v>
      </c>
      <c r="AB18" s="14">
        <f t="shared" si="6"/>
        <v>0</v>
      </c>
      <c r="AH18" s="38"/>
    </row>
    <row r="19" spans="1:36" ht="15" customHeight="1" x14ac:dyDescent="0.3">
      <c r="A19" s="127">
        <f t="shared" si="0"/>
        <v>0.37500000000000006</v>
      </c>
      <c r="B19" s="27"/>
      <c r="C19" s="31"/>
      <c r="D19" s="27"/>
      <c r="E19" s="31"/>
      <c r="F19" s="27"/>
      <c r="G19" s="31"/>
      <c r="H19" s="27"/>
      <c r="I19" s="31"/>
      <c r="J19" s="27"/>
      <c r="K19" s="53"/>
      <c r="L19" s="31"/>
      <c r="M19" s="31"/>
      <c r="N19" s="31"/>
      <c r="O19" s="31"/>
      <c r="P19" s="31"/>
      <c r="Q19" s="27"/>
      <c r="R19" s="256" t="str">
        <f t="shared" si="1"/>
        <v/>
      </c>
      <c r="S19" s="257"/>
      <c r="T19" s="258"/>
      <c r="U19" s="125">
        <f t="shared" si="2"/>
        <v>0</v>
      </c>
      <c r="V19" s="50" t="str">
        <f t="shared" si="3"/>
        <v>ERROR</v>
      </c>
      <c r="W19" s="79">
        <f t="shared" si="4"/>
        <v>0</v>
      </c>
      <c r="X19" s="14" t="b">
        <v>0</v>
      </c>
      <c r="Y19" s="42"/>
      <c r="Z19" s="42"/>
      <c r="AA19" s="14" t="str">
        <f t="shared" si="5"/>
        <v>FALSE</v>
      </c>
      <c r="AB19" s="14">
        <f t="shared" si="6"/>
        <v>0</v>
      </c>
      <c r="AH19" s="38"/>
    </row>
    <row r="20" spans="1:36" ht="15" customHeight="1" x14ac:dyDescent="0.3">
      <c r="A20" s="127">
        <f t="shared" si="0"/>
        <v>0.38541666666666674</v>
      </c>
      <c r="B20" s="27"/>
      <c r="C20" s="31"/>
      <c r="D20" s="27"/>
      <c r="E20" s="31"/>
      <c r="F20" s="27"/>
      <c r="G20" s="31"/>
      <c r="H20" s="28"/>
      <c r="I20" s="31"/>
      <c r="J20" s="27"/>
      <c r="K20" s="53"/>
      <c r="L20" s="31"/>
      <c r="M20" s="31"/>
      <c r="N20" s="31"/>
      <c r="O20" s="31"/>
      <c r="P20" s="31"/>
      <c r="Q20" s="28"/>
      <c r="R20" s="256" t="str">
        <f t="shared" si="1"/>
        <v/>
      </c>
      <c r="S20" s="257"/>
      <c r="T20" s="258"/>
      <c r="U20" s="125">
        <f t="shared" si="2"/>
        <v>0</v>
      </c>
      <c r="V20" s="50" t="str">
        <f t="shared" si="3"/>
        <v>ERROR</v>
      </c>
      <c r="W20" s="79">
        <f t="shared" si="4"/>
        <v>0</v>
      </c>
      <c r="X20" s="14" t="b">
        <v>0</v>
      </c>
      <c r="Y20" s="42"/>
      <c r="Z20" s="42"/>
      <c r="AA20" s="14" t="str">
        <f t="shared" si="5"/>
        <v>FALSE</v>
      </c>
      <c r="AB20" s="14">
        <f t="shared" si="6"/>
        <v>0</v>
      </c>
      <c r="AH20" s="38"/>
    </row>
    <row r="21" spans="1:36" ht="15" customHeight="1" x14ac:dyDescent="0.3">
      <c r="A21" s="127">
        <f t="shared" si="0"/>
        <v>0.39583333333333343</v>
      </c>
      <c r="B21" s="27"/>
      <c r="C21" s="31"/>
      <c r="D21" s="27"/>
      <c r="E21" s="31"/>
      <c r="F21" s="27"/>
      <c r="G21" s="31"/>
      <c r="H21" s="27"/>
      <c r="I21" s="31"/>
      <c r="J21" s="27"/>
      <c r="K21" s="53"/>
      <c r="L21" s="31"/>
      <c r="M21" s="31"/>
      <c r="N21" s="31"/>
      <c r="O21" s="31"/>
      <c r="P21" s="31"/>
      <c r="Q21" s="27"/>
      <c r="R21" s="256" t="str">
        <f t="shared" si="1"/>
        <v/>
      </c>
      <c r="S21" s="257"/>
      <c r="T21" s="258"/>
      <c r="U21" s="125">
        <f t="shared" si="2"/>
        <v>0</v>
      </c>
      <c r="V21" s="50" t="str">
        <f t="shared" si="3"/>
        <v>ERROR</v>
      </c>
      <c r="W21" s="79">
        <f t="shared" si="4"/>
        <v>0</v>
      </c>
      <c r="X21" s="14" t="b">
        <v>0</v>
      </c>
      <c r="Y21" s="42" t="s">
        <v>97</v>
      </c>
      <c r="Z21" s="42"/>
      <c r="AA21" s="14" t="str">
        <f t="shared" si="5"/>
        <v>FALSE</v>
      </c>
      <c r="AB21" s="14">
        <f t="shared" si="6"/>
        <v>0</v>
      </c>
      <c r="AH21" s="38"/>
    </row>
    <row r="22" spans="1:36" ht="15" customHeight="1" x14ac:dyDescent="0.3">
      <c r="A22" s="127">
        <f t="shared" si="0"/>
        <v>0.40625000000000011</v>
      </c>
      <c r="B22" s="27"/>
      <c r="C22" s="31"/>
      <c r="D22" s="27"/>
      <c r="E22" s="31"/>
      <c r="F22" s="27"/>
      <c r="G22" s="31"/>
      <c r="H22" s="28"/>
      <c r="I22" s="31"/>
      <c r="J22" s="27"/>
      <c r="K22" s="53"/>
      <c r="L22" s="31"/>
      <c r="M22" s="31"/>
      <c r="N22" s="31"/>
      <c r="O22" s="31"/>
      <c r="P22" s="31"/>
      <c r="Q22" s="28"/>
      <c r="R22" s="256" t="str">
        <f t="shared" si="1"/>
        <v/>
      </c>
      <c r="S22" s="257"/>
      <c r="T22" s="258"/>
      <c r="U22" s="125">
        <f t="shared" si="2"/>
        <v>0</v>
      </c>
      <c r="V22" s="50" t="str">
        <f t="shared" si="3"/>
        <v>ERROR</v>
      </c>
      <c r="W22" s="79">
        <f t="shared" si="4"/>
        <v>0</v>
      </c>
      <c r="X22" s="14" t="b">
        <v>0</v>
      </c>
      <c r="Y22" s="42"/>
      <c r="Z22" s="42"/>
      <c r="AA22" s="14" t="str">
        <f t="shared" si="5"/>
        <v>FALSE</v>
      </c>
      <c r="AB22" s="14">
        <f t="shared" si="6"/>
        <v>0</v>
      </c>
    </row>
    <row r="23" spans="1:36" ht="15" customHeight="1" x14ac:dyDescent="0.3">
      <c r="A23" s="127">
        <f t="shared" si="0"/>
        <v>0.4166666666666668</v>
      </c>
      <c r="B23" s="27"/>
      <c r="C23" s="31"/>
      <c r="D23" s="27"/>
      <c r="E23" s="31"/>
      <c r="F23" s="27"/>
      <c r="G23" s="31"/>
      <c r="H23" s="27"/>
      <c r="I23" s="31"/>
      <c r="J23" s="27"/>
      <c r="K23" s="53"/>
      <c r="L23" s="31"/>
      <c r="M23" s="31"/>
      <c r="N23" s="31"/>
      <c r="O23" s="31"/>
      <c r="P23" s="31"/>
      <c r="Q23" s="27"/>
      <c r="R23" s="256" t="str">
        <f t="shared" si="1"/>
        <v/>
      </c>
      <c r="S23" s="257"/>
      <c r="T23" s="258"/>
      <c r="U23" s="125">
        <f t="shared" si="2"/>
        <v>0</v>
      </c>
      <c r="V23" s="50" t="str">
        <f t="shared" si="3"/>
        <v>ERROR</v>
      </c>
      <c r="W23" s="79">
        <f t="shared" si="4"/>
        <v>0</v>
      </c>
      <c r="X23" s="14" t="b">
        <v>0</v>
      </c>
      <c r="Y23" s="42"/>
      <c r="Z23" s="42"/>
      <c r="AA23" s="14" t="str">
        <f t="shared" si="5"/>
        <v>FALSE</v>
      </c>
      <c r="AB23" s="14">
        <f t="shared" si="6"/>
        <v>0</v>
      </c>
    </row>
    <row r="24" spans="1:36" ht="15" customHeight="1" x14ac:dyDescent="0.3">
      <c r="A24" s="127">
        <f t="shared" si="0"/>
        <v>0.42708333333333348</v>
      </c>
      <c r="B24" s="27"/>
      <c r="C24" s="31"/>
      <c r="D24" s="27"/>
      <c r="E24" s="31"/>
      <c r="F24" s="27"/>
      <c r="G24" s="31"/>
      <c r="H24" s="28"/>
      <c r="I24" s="31"/>
      <c r="J24" s="27"/>
      <c r="K24" s="53"/>
      <c r="L24" s="31"/>
      <c r="M24" s="31"/>
      <c r="N24" s="31"/>
      <c r="O24" s="31"/>
      <c r="P24" s="31"/>
      <c r="Q24" s="28"/>
      <c r="R24" s="256" t="str">
        <f t="shared" si="1"/>
        <v/>
      </c>
      <c r="S24" s="257"/>
      <c r="T24" s="258"/>
      <c r="U24" s="125">
        <f t="shared" si="2"/>
        <v>0</v>
      </c>
      <c r="V24" s="50" t="str">
        <f t="shared" si="3"/>
        <v>ERROR</v>
      </c>
      <c r="W24" s="79">
        <f t="shared" si="4"/>
        <v>0</v>
      </c>
      <c r="X24" s="14" t="b">
        <v>0</v>
      </c>
      <c r="Y24" s="42"/>
      <c r="Z24" s="42"/>
      <c r="AA24" s="14" t="str">
        <f t="shared" si="5"/>
        <v>FALSE</v>
      </c>
      <c r="AB24" s="14">
        <f t="shared" si="6"/>
        <v>0</v>
      </c>
    </row>
    <row r="25" spans="1:36" ht="15" customHeight="1" x14ac:dyDescent="0.3">
      <c r="A25" s="127">
        <f t="shared" si="0"/>
        <v>0.43750000000000017</v>
      </c>
      <c r="B25" s="27"/>
      <c r="C25" s="31"/>
      <c r="D25" s="27"/>
      <c r="E25" s="31"/>
      <c r="F25" s="27"/>
      <c r="G25" s="31"/>
      <c r="H25" s="27"/>
      <c r="I25" s="31"/>
      <c r="J25" s="27"/>
      <c r="K25" s="53"/>
      <c r="L25" s="31"/>
      <c r="M25" s="31"/>
      <c r="N25" s="31"/>
      <c r="O25" s="31"/>
      <c r="P25" s="31"/>
      <c r="Q25" s="27"/>
      <c r="R25" s="256" t="str">
        <f t="shared" si="1"/>
        <v/>
      </c>
      <c r="S25" s="257"/>
      <c r="T25" s="258"/>
      <c r="U25" s="125">
        <f t="shared" si="2"/>
        <v>0</v>
      </c>
      <c r="V25" s="50" t="str">
        <f t="shared" si="3"/>
        <v>ERROR</v>
      </c>
      <c r="W25" s="79">
        <f t="shared" si="4"/>
        <v>0</v>
      </c>
      <c r="X25" s="14" t="b">
        <v>0</v>
      </c>
      <c r="AA25" s="14" t="str">
        <f t="shared" si="5"/>
        <v>FALSE</v>
      </c>
      <c r="AB25" s="14">
        <f t="shared" si="6"/>
        <v>0</v>
      </c>
    </row>
    <row r="26" spans="1:36" ht="15" customHeight="1" x14ac:dyDescent="0.3">
      <c r="A26" s="127">
        <f t="shared" si="0"/>
        <v>0.44791666666666685</v>
      </c>
      <c r="B26" s="27"/>
      <c r="C26" s="31"/>
      <c r="D26" s="27"/>
      <c r="E26" s="31"/>
      <c r="F26" s="27"/>
      <c r="G26" s="31"/>
      <c r="H26" s="28"/>
      <c r="I26" s="31"/>
      <c r="J26" s="27"/>
      <c r="K26" s="53"/>
      <c r="L26" s="31"/>
      <c r="M26" s="31"/>
      <c r="N26" s="31"/>
      <c r="O26" s="31"/>
      <c r="P26" s="31"/>
      <c r="Q26" s="28"/>
      <c r="R26" s="256" t="str">
        <f t="shared" si="1"/>
        <v/>
      </c>
      <c r="S26" s="257"/>
      <c r="T26" s="258"/>
      <c r="U26" s="125">
        <f t="shared" si="2"/>
        <v>0</v>
      </c>
      <c r="V26" s="50" t="str">
        <f t="shared" si="3"/>
        <v>ERROR</v>
      </c>
      <c r="W26" s="79">
        <f t="shared" si="4"/>
        <v>0</v>
      </c>
      <c r="X26" s="14" t="b">
        <v>0</v>
      </c>
      <c r="AA26" s="14" t="str">
        <f t="shared" si="5"/>
        <v>FALSE</v>
      </c>
      <c r="AB26" s="14">
        <f t="shared" si="6"/>
        <v>0</v>
      </c>
    </row>
    <row r="27" spans="1:36" ht="15" customHeight="1" x14ac:dyDescent="0.3">
      <c r="A27" s="127">
        <f t="shared" si="0"/>
        <v>0.45833333333333354</v>
      </c>
      <c r="B27" s="27"/>
      <c r="C27" s="31"/>
      <c r="D27" s="27"/>
      <c r="E27" s="31"/>
      <c r="F27" s="27"/>
      <c r="G27" s="31"/>
      <c r="H27" s="27"/>
      <c r="I27" s="31"/>
      <c r="J27" s="27"/>
      <c r="K27" s="53"/>
      <c r="L27" s="31"/>
      <c r="M27" s="31"/>
      <c r="N27" s="31"/>
      <c r="O27" s="31"/>
      <c r="P27" s="31"/>
      <c r="Q27" s="27"/>
      <c r="R27" s="256" t="str">
        <f t="shared" si="1"/>
        <v/>
      </c>
      <c r="S27" s="257"/>
      <c r="T27" s="258"/>
      <c r="U27" s="125">
        <f t="shared" si="2"/>
        <v>0</v>
      </c>
      <c r="V27" s="50" t="str">
        <f t="shared" si="3"/>
        <v>ERROR</v>
      </c>
      <c r="W27" s="79">
        <f t="shared" si="4"/>
        <v>0</v>
      </c>
      <c r="X27" s="14" t="b">
        <v>0</v>
      </c>
      <c r="AA27" s="14" t="str">
        <f t="shared" si="5"/>
        <v>FALSE</v>
      </c>
      <c r="AB27" s="14">
        <f t="shared" si="6"/>
        <v>0</v>
      </c>
    </row>
    <row r="28" spans="1:36" ht="15" customHeight="1" x14ac:dyDescent="0.3">
      <c r="A28" s="127">
        <f t="shared" si="0"/>
        <v>0.46875000000000022</v>
      </c>
      <c r="B28" s="27"/>
      <c r="C28" s="31"/>
      <c r="D28" s="27"/>
      <c r="E28" s="31"/>
      <c r="F28" s="27"/>
      <c r="G28" s="31"/>
      <c r="H28" s="28"/>
      <c r="I28" s="31"/>
      <c r="J28" s="31"/>
      <c r="K28" s="31"/>
      <c r="L28" s="31"/>
      <c r="M28" s="31"/>
      <c r="N28" s="31"/>
      <c r="O28" s="31"/>
      <c r="P28" s="31"/>
      <c r="Q28" s="28"/>
      <c r="R28" s="256" t="str">
        <f t="shared" si="1"/>
        <v/>
      </c>
      <c r="S28" s="257"/>
      <c r="T28" s="258"/>
      <c r="U28" s="125">
        <f t="shared" si="2"/>
        <v>0</v>
      </c>
      <c r="V28" s="50" t="str">
        <f t="shared" si="3"/>
        <v>ERROR</v>
      </c>
      <c r="W28" s="79">
        <f t="shared" si="4"/>
        <v>0</v>
      </c>
      <c r="X28" s="14" t="b">
        <v>0</v>
      </c>
      <c r="AA28" s="14" t="str">
        <f t="shared" si="5"/>
        <v>FALSE</v>
      </c>
      <c r="AB28" s="14">
        <f t="shared" si="6"/>
        <v>0</v>
      </c>
    </row>
    <row r="29" spans="1:36" ht="15" customHeight="1" x14ac:dyDescent="0.3">
      <c r="A29" s="127">
        <f t="shared" si="0"/>
        <v>0.47916666666666691</v>
      </c>
      <c r="B29" s="27"/>
      <c r="C29" s="31"/>
      <c r="D29" s="27"/>
      <c r="E29" s="31"/>
      <c r="F29" s="27"/>
      <c r="G29" s="31"/>
      <c r="H29" s="27"/>
      <c r="I29" s="31"/>
      <c r="J29" s="31"/>
      <c r="K29" s="31"/>
      <c r="L29" s="31"/>
      <c r="M29" s="31"/>
      <c r="N29" s="31"/>
      <c r="O29" s="31"/>
      <c r="P29" s="31"/>
      <c r="Q29" s="27"/>
      <c r="R29" s="256" t="str">
        <f t="shared" si="1"/>
        <v/>
      </c>
      <c r="S29" s="257"/>
      <c r="T29" s="258"/>
      <c r="U29" s="125">
        <f t="shared" si="2"/>
        <v>0</v>
      </c>
      <c r="V29" s="50" t="str">
        <f t="shared" si="3"/>
        <v>ERROR</v>
      </c>
      <c r="W29" s="79">
        <f t="shared" si="4"/>
        <v>0</v>
      </c>
      <c r="X29" s="14" t="b">
        <v>0</v>
      </c>
      <c r="AA29" s="14" t="str">
        <f t="shared" si="5"/>
        <v>FALSE</v>
      </c>
      <c r="AB29" s="14">
        <f t="shared" si="6"/>
        <v>0</v>
      </c>
    </row>
    <row r="30" spans="1:36" ht="15" customHeight="1" x14ac:dyDescent="0.3">
      <c r="A30" s="127">
        <f>IF(A29&gt;$P$12-TIME(0,20,0),"",IF(A29="","",A29+TIME(0,15,0)))</f>
        <v>0.48958333333333359</v>
      </c>
      <c r="B30" s="31"/>
      <c r="C30" s="31"/>
      <c r="D30" s="27"/>
      <c r="E30" s="31"/>
      <c r="F30" s="27"/>
      <c r="G30" s="31"/>
      <c r="H30" s="28"/>
      <c r="I30" s="31"/>
      <c r="J30" s="31"/>
      <c r="K30" s="31"/>
      <c r="L30" s="31"/>
      <c r="M30" s="31"/>
      <c r="N30" s="31"/>
      <c r="O30" s="31"/>
      <c r="P30" s="31"/>
      <c r="Q30" s="28"/>
      <c r="R30" s="256" t="str">
        <f t="shared" si="1"/>
        <v/>
      </c>
      <c r="S30" s="257"/>
      <c r="T30" s="258"/>
      <c r="U30" s="125">
        <f t="shared" si="2"/>
        <v>0</v>
      </c>
      <c r="V30" s="50" t="str">
        <f t="shared" si="3"/>
        <v>ERROR</v>
      </c>
      <c r="W30" s="79">
        <f t="shared" si="4"/>
        <v>0</v>
      </c>
      <c r="X30" s="14" t="b">
        <v>0</v>
      </c>
      <c r="AA30" s="14" t="str">
        <f t="shared" si="5"/>
        <v>FALSE</v>
      </c>
      <c r="AB30" s="14">
        <f t="shared" si="6"/>
        <v>0</v>
      </c>
    </row>
    <row r="31" spans="1:36" ht="15" customHeight="1" x14ac:dyDescent="0.3">
      <c r="A31" s="127">
        <f t="shared" si="0"/>
        <v>0.50000000000000022</v>
      </c>
      <c r="B31" s="31"/>
      <c r="C31" s="31"/>
      <c r="D31" s="27"/>
      <c r="E31" s="31"/>
      <c r="F31" s="27"/>
      <c r="G31" s="31"/>
      <c r="H31" s="27"/>
      <c r="I31" s="31"/>
      <c r="J31" s="31"/>
      <c r="K31" s="31"/>
      <c r="L31" s="31"/>
      <c r="M31" s="31"/>
      <c r="N31" s="31"/>
      <c r="O31" s="31"/>
      <c r="P31" s="31"/>
      <c r="Q31" s="27"/>
      <c r="R31" s="256" t="str">
        <f t="shared" si="1"/>
        <v>LUNCH</v>
      </c>
      <c r="S31" s="257"/>
      <c r="T31" s="258"/>
      <c r="U31" s="125">
        <f t="shared" si="2"/>
        <v>0</v>
      </c>
      <c r="V31" s="50" t="str">
        <f t="shared" si="3"/>
        <v>ERROR</v>
      </c>
      <c r="W31" s="79">
        <f t="shared" si="4"/>
        <v>0</v>
      </c>
      <c r="X31" s="14" t="b">
        <v>0</v>
      </c>
      <c r="AA31" s="14" t="str">
        <f t="shared" si="5"/>
        <v>FALSE</v>
      </c>
      <c r="AB31" s="14">
        <f t="shared" si="6"/>
        <v>0</v>
      </c>
    </row>
    <row r="32" spans="1:36" ht="15" customHeight="1" x14ac:dyDescent="0.3">
      <c r="A32" s="127">
        <f t="shared" si="0"/>
        <v>0.51041666666666685</v>
      </c>
      <c r="B32" s="31"/>
      <c r="C32" s="31"/>
      <c r="D32" s="27"/>
      <c r="E32" s="31"/>
      <c r="F32" s="27"/>
      <c r="G32" s="31"/>
      <c r="H32" s="28"/>
      <c r="I32" s="31"/>
      <c r="J32" s="31"/>
      <c r="K32" s="31"/>
      <c r="L32" s="31"/>
      <c r="M32" s="31"/>
      <c r="N32" s="31"/>
      <c r="O32" s="31"/>
      <c r="P32" s="31"/>
      <c r="Q32" s="28"/>
      <c r="R32" s="256" t="str">
        <f t="shared" si="1"/>
        <v>LUNCH</v>
      </c>
      <c r="S32" s="257"/>
      <c r="T32" s="258"/>
      <c r="U32" s="125">
        <f t="shared" si="2"/>
        <v>0</v>
      </c>
      <c r="V32" s="50" t="str">
        <f t="shared" si="3"/>
        <v>ERROR</v>
      </c>
      <c r="W32" s="79">
        <f t="shared" si="4"/>
        <v>0</v>
      </c>
      <c r="X32" s="14" t="b">
        <v>0</v>
      </c>
      <c r="AA32" s="14" t="str">
        <f t="shared" si="5"/>
        <v>FALSE</v>
      </c>
      <c r="AB32" s="14">
        <f t="shared" si="6"/>
        <v>0</v>
      </c>
    </row>
    <row r="33" spans="1:28" ht="15" customHeight="1" x14ac:dyDescent="0.3">
      <c r="A33" s="127">
        <f t="shared" si="0"/>
        <v>0.52083333333333348</v>
      </c>
      <c r="B33" s="30"/>
      <c r="C33" s="30"/>
      <c r="D33" s="27"/>
      <c r="E33" s="30"/>
      <c r="F33" s="27"/>
      <c r="G33" s="31"/>
      <c r="H33" s="27"/>
      <c r="I33" s="30"/>
      <c r="J33" s="30"/>
      <c r="K33" s="30"/>
      <c r="L33" s="30"/>
      <c r="M33" s="30"/>
      <c r="N33" s="30"/>
      <c r="O33" s="30"/>
      <c r="P33" s="30"/>
      <c r="Q33" s="27"/>
      <c r="R33" s="256" t="str">
        <f t="shared" si="1"/>
        <v>LUNCH</v>
      </c>
      <c r="S33" s="257"/>
      <c r="T33" s="258"/>
      <c r="U33" s="125">
        <f t="shared" si="2"/>
        <v>0</v>
      </c>
      <c r="V33" s="50" t="str">
        <f t="shared" si="3"/>
        <v>ERROR</v>
      </c>
      <c r="W33" s="79">
        <f t="shared" si="4"/>
        <v>0</v>
      </c>
      <c r="X33" s="14" t="b">
        <v>0</v>
      </c>
      <c r="AA33" s="14" t="str">
        <f t="shared" si="5"/>
        <v>FALSE</v>
      </c>
      <c r="AB33" s="14">
        <f t="shared" si="6"/>
        <v>0</v>
      </c>
    </row>
    <row r="34" spans="1:28" ht="15" customHeight="1" x14ac:dyDescent="0.3">
      <c r="A34" s="127">
        <f t="shared" si="0"/>
        <v>0.53125000000000011</v>
      </c>
      <c r="B34" s="30"/>
      <c r="C34" s="30"/>
      <c r="D34" s="27"/>
      <c r="E34" s="30"/>
      <c r="F34" s="27"/>
      <c r="G34" s="30"/>
      <c r="H34" s="28"/>
      <c r="I34" s="30"/>
      <c r="J34" s="30"/>
      <c r="K34" s="30"/>
      <c r="L34" s="30"/>
      <c r="M34" s="30"/>
      <c r="N34" s="30"/>
      <c r="O34" s="30"/>
      <c r="P34" s="30"/>
      <c r="Q34" s="28"/>
      <c r="R34" s="256" t="str">
        <f t="shared" si="1"/>
        <v>LUNCH</v>
      </c>
      <c r="S34" s="257"/>
      <c r="T34" s="258"/>
      <c r="U34" s="125">
        <f t="shared" si="2"/>
        <v>0</v>
      </c>
      <c r="V34" s="50" t="str">
        <f t="shared" si="3"/>
        <v>ERROR</v>
      </c>
      <c r="W34" s="79">
        <f t="shared" si="4"/>
        <v>0</v>
      </c>
      <c r="X34" s="14" t="b">
        <v>0</v>
      </c>
      <c r="AA34" s="14" t="str">
        <f t="shared" si="5"/>
        <v>FALSE</v>
      </c>
      <c r="AB34" s="14">
        <f t="shared" si="6"/>
        <v>0</v>
      </c>
    </row>
    <row r="35" spans="1:28" ht="15" customHeight="1" x14ac:dyDescent="0.3">
      <c r="A35" s="127">
        <f t="shared" si="0"/>
        <v>0.54166666666666674</v>
      </c>
      <c r="B35" s="30"/>
      <c r="C35" s="30"/>
      <c r="D35" s="27"/>
      <c r="E35" s="30"/>
      <c r="F35" s="27"/>
      <c r="G35" s="31"/>
      <c r="H35" s="27"/>
      <c r="I35" s="30"/>
      <c r="J35" s="30"/>
      <c r="K35" s="30"/>
      <c r="L35" s="30"/>
      <c r="M35" s="30"/>
      <c r="N35" s="30"/>
      <c r="O35" s="30"/>
      <c r="P35" s="30"/>
      <c r="Q35" s="27"/>
      <c r="R35" s="256" t="str">
        <f t="shared" si="1"/>
        <v/>
      </c>
      <c r="S35" s="257"/>
      <c r="T35" s="258"/>
      <c r="U35" s="125">
        <f t="shared" si="2"/>
        <v>0</v>
      </c>
      <c r="V35" s="50" t="str">
        <f t="shared" si="3"/>
        <v>ERROR</v>
      </c>
      <c r="W35" s="79">
        <f t="shared" si="4"/>
        <v>0</v>
      </c>
      <c r="X35" s="14" t="b">
        <v>0</v>
      </c>
      <c r="AA35" s="14" t="str">
        <f t="shared" si="5"/>
        <v>FALSE</v>
      </c>
      <c r="AB35" s="14">
        <f t="shared" si="6"/>
        <v>0</v>
      </c>
    </row>
    <row r="36" spans="1:28" ht="15" customHeight="1" x14ac:dyDescent="0.3">
      <c r="A36" s="127">
        <f t="shared" si="0"/>
        <v>0.55208333333333337</v>
      </c>
      <c r="B36" s="30"/>
      <c r="C36" s="30"/>
      <c r="D36" s="27"/>
      <c r="E36" s="30"/>
      <c r="F36" s="27"/>
      <c r="G36" s="30"/>
      <c r="H36" s="28"/>
      <c r="I36" s="30"/>
      <c r="J36" s="30"/>
      <c r="K36" s="30"/>
      <c r="L36" s="30"/>
      <c r="M36" s="30"/>
      <c r="N36" s="30"/>
      <c r="O36" s="30"/>
      <c r="P36" s="30"/>
      <c r="Q36" s="28"/>
      <c r="R36" s="256" t="str">
        <f t="shared" si="1"/>
        <v/>
      </c>
      <c r="S36" s="257"/>
      <c r="T36" s="258"/>
      <c r="U36" s="125">
        <f t="shared" si="2"/>
        <v>0</v>
      </c>
      <c r="V36" s="50" t="str">
        <f t="shared" si="3"/>
        <v>ERROR</v>
      </c>
      <c r="W36" s="79">
        <f t="shared" si="4"/>
        <v>0</v>
      </c>
      <c r="X36" s="14" t="b">
        <v>0</v>
      </c>
      <c r="AA36" s="14" t="str">
        <f t="shared" si="5"/>
        <v>FALSE</v>
      </c>
      <c r="AB36" s="14">
        <f t="shared" si="6"/>
        <v>0</v>
      </c>
    </row>
    <row r="37" spans="1:28" ht="15" customHeight="1" x14ac:dyDescent="0.3">
      <c r="A37" s="127">
        <f t="shared" si="0"/>
        <v>0.5625</v>
      </c>
      <c r="B37" s="30"/>
      <c r="C37" s="30"/>
      <c r="D37" s="27"/>
      <c r="E37" s="30"/>
      <c r="F37" s="27"/>
      <c r="G37" s="31"/>
      <c r="H37" s="27"/>
      <c r="I37" s="30"/>
      <c r="J37" s="30"/>
      <c r="K37" s="30"/>
      <c r="L37" s="30"/>
      <c r="M37" s="30"/>
      <c r="N37" s="30"/>
      <c r="O37" s="30"/>
      <c r="P37" s="30"/>
      <c r="Q37" s="27"/>
      <c r="R37" s="256" t="str">
        <f t="shared" si="1"/>
        <v/>
      </c>
      <c r="S37" s="257"/>
      <c r="T37" s="258"/>
      <c r="U37" s="125">
        <f t="shared" si="2"/>
        <v>0</v>
      </c>
      <c r="V37" s="50" t="str">
        <f t="shared" si="3"/>
        <v>ERROR</v>
      </c>
      <c r="W37" s="79">
        <f t="shared" si="4"/>
        <v>0</v>
      </c>
      <c r="X37" s="14" t="b">
        <v>0</v>
      </c>
      <c r="AA37" s="14" t="str">
        <f t="shared" si="5"/>
        <v>FALSE</v>
      </c>
      <c r="AB37" s="14">
        <f t="shared" si="6"/>
        <v>0</v>
      </c>
    </row>
    <row r="38" spans="1:28" ht="15" customHeight="1" x14ac:dyDescent="0.3">
      <c r="A38" s="127">
        <f t="shared" si="0"/>
        <v>0.57291666666666663</v>
      </c>
      <c r="B38" s="30"/>
      <c r="C38" s="30"/>
      <c r="D38" s="27"/>
      <c r="E38" s="30"/>
      <c r="F38" s="27"/>
      <c r="G38" s="30"/>
      <c r="H38" s="28"/>
      <c r="I38" s="30"/>
      <c r="J38" s="30"/>
      <c r="K38" s="30"/>
      <c r="L38" s="30"/>
      <c r="M38" s="30"/>
      <c r="N38" s="30"/>
      <c r="O38" s="30"/>
      <c r="P38" s="30"/>
      <c r="Q38" s="28"/>
      <c r="R38" s="256" t="str">
        <f t="shared" si="1"/>
        <v/>
      </c>
      <c r="S38" s="257"/>
      <c r="T38" s="258"/>
      <c r="U38" s="125">
        <f t="shared" si="2"/>
        <v>0</v>
      </c>
      <c r="V38" s="50" t="str">
        <f t="shared" si="3"/>
        <v>ERROR</v>
      </c>
      <c r="W38" s="79">
        <f t="shared" si="4"/>
        <v>0</v>
      </c>
      <c r="X38" s="14" t="b">
        <v>0</v>
      </c>
      <c r="AA38" s="14" t="str">
        <f t="shared" si="5"/>
        <v>FALSE</v>
      </c>
      <c r="AB38" s="14">
        <f t="shared" si="6"/>
        <v>0</v>
      </c>
    </row>
    <row r="39" spans="1:28" ht="15" customHeight="1" x14ac:dyDescent="0.3">
      <c r="A39" s="127">
        <f t="shared" si="0"/>
        <v>0.58333333333333326</v>
      </c>
      <c r="B39" s="30"/>
      <c r="C39" s="30"/>
      <c r="D39" s="27"/>
      <c r="E39" s="30"/>
      <c r="F39" s="27"/>
      <c r="G39" s="31"/>
      <c r="H39" s="27"/>
      <c r="I39" s="30"/>
      <c r="J39" s="30"/>
      <c r="K39" s="30"/>
      <c r="L39" s="30"/>
      <c r="M39" s="30"/>
      <c r="N39" s="30"/>
      <c r="O39" s="30"/>
      <c r="P39" s="30"/>
      <c r="Q39" s="27"/>
      <c r="R39" s="256" t="str">
        <f t="shared" si="1"/>
        <v/>
      </c>
      <c r="S39" s="257"/>
      <c r="T39" s="258"/>
      <c r="U39" s="125">
        <f t="shared" si="2"/>
        <v>0</v>
      </c>
      <c r="V39" s="50" t="str">
        <f t="shared" si="3"/>
        <v>ERROR</v>
      </c>
      <c r="W39" s="79">
        <f t="shared" si="4"/>
        <v>0</v>
      </c>
      <c r="X39" s="14" t="b">
        <v>0</v>
      </c>
      <c r="AA39" s="14" t="str">
        <f t="shared" si="5"/>
        <v>FALSE</v>
      </c>
      <c r="AB39" s="14">
        <f t="shared" si="6"/>
        <v>0</v>
      </c>
    </row>
    <row r="40" spans="1:28" ht="15" customHeight="1" x14ac:dyDescent="0.3">
      <c r="A40" s="127">
        <f t="shared" si="0"/>
        <v>0.59374999999999989</v>
      </c>
      <c r="B40" s="30"/>
      <c r="C40" s="30"/>
      <c r="D40" s="27"/>
      <c r="E40" s="30"/>
      <c r="F40" s="27"/>
      <c r="G40" s="30"/>
      <c r="H40" s="28"/>
      <c r="I40" s="30"/>
      <c r="J40" s="30"/>
      <c r="K40" s="30"/>
      <c r="L40" s="30"/>
      <c r="M40" s="30"/>
      <c r="N40" s="30"/>
      <c r="O40" s="30"/>
      <c r="P40" s="30"/>
      <c r="Q40" s="28"/>
      <c r="R40" s="256" t="str">
        <f t="shared" si="1"/>
        <v/>
      </c>
      <c r="S40" s="257"/>
      <c r="T40" s="258"/>
      <c r="U40" s="125">
        <f t="shared" si="2"/>
        <v>0</v>
      </c>
      <c r="V40" s="50" t="str">
        <f t="shared" si="3"/>
        <v>ERROR</v>
      </c>
      <c r="W40" s="79">
        <f t="shared" si="4"/>
        <v>0</v>
      </c>
      <c r="X40" s="14" t="b">
        <v>0</v>
      </c>
      <c r="AA40" s="14" t="str">
        <f t="shared" si="5"/>
        <v>FALSE</v>
      </c>
      <c r="AB40" s="14">
        <f t="shared" si="6"/>
        <v>0</v>
      </c>
    </row>
    <row r="41" spans="1:28" ht="15" customHeight="1" x14ac:dyDescent="0.3">
      <c r="A41" s="127">
        <f t="shared" si="0"/>
        <v>0.60416666666666652</v>
      </c>
      <c r="B41" s="30"/>
      <c r="C41" s="30"/>
      <c r="D41" s="27"/>
      <c r="E41" s="30"/>
      <c r="F41" s="27"/>
      <c r="G41" s="31"/>
      <c r="H41" s="27"/>
      <c r="I41" s="30"/>
      <c r="J41" s="30"/>
      <c r="K41" s="30"/>
      <c r="L41" s="30"/>
      <c r="M41" s="30"/>
      <c r="N41" s="30"/>
      <c r="O41" s="30"/>
      <c r="P41" s="30"/>
      <c r="Q41" s="27"/>
      <c r="R41" s="256" t="str">
        <f t="shared" si="1"/>
        <v/>
      </c>
      <c r="S41" s="257"/>
      <c r="T41" s="258"/>
      <c r="U41" s="125">
        <f t="shared" si="2"/>
        <v>0</v>
      </c>
      <c r="V41" s="50" t="str">
        <f t="shared" si="3"/>
        <v>ERROR</v>
      </c>
      <c r="W41" s="79">
        <f t="shared" si="4"/>
        <v>0</v>
      </c>
      <c r="X41" s="14" t="b">
        <v>0</v>
      </c>
      <c r="AA41" s="14" t="str">
        <f t="shared" si="5"/>
        <v>FALSE</v>
      </c>
      <c r="AB41" s="14">
        <f t="shared" si="6"/>
        <v>0</v>
      </c>
    </row>
    <row r="42" spans="1:28" ht="15" customHeight="1" x14ac:dyDescent="0.3">
      <c r="A42" s="127">
        <f t="shared" si="0"/>
        <v>0.61458333333333315</v>
      </c>
      <c r="B42" s="30"/>
      <c r="C42" s="30"/>
      <c r="D42" s="27"/>
      <c r="E42" s="30"/>
      <c r="F42" s="27"/>
      <c r="G42" s="30"/>
      <c r="H42" s="28"/>
      <c r="I42" s="30"/>
      <c r="J42" s="30"/>
      <c r="K42" s="30"/>
      <c r="L42" s="30"/>
      <c r="M42" s="30"/>
      <c r="N42" s="30"/>
      <c r="O42" s="30"/>
      <c r="P42" s="30"/>
      <c r="Q42" s="28"/>
      <c r="R42" s="256" t="str">
        <f t="shared" si="1"/>
        <v/>
      </c>
      <c r="S42" s="257"/>
      <c r="T42" s="258"/>
      <c r="U42" s="125">
        <f t="shared" si="2"/>
        <v>0</v>
      </c>
      <c r="V42" s="50" t="str">
        <f t="shared" si="3"/>
        <v>ERROR</v>
      </c>
      <c r="W42" s="79">
        <f t="shared" si="4"/>
        <v>0</v>
      </c>
      <c r="X42" s="14" t="b">
        <v>0</v>
      </c>
      <c r="AA42" s="14" t="str">
        <f t="shared" si="5"/>
        <v>FALSE</v>
      </c>
      <c r="AB42" s="14">
        <f t="shared" si="6"/>
        <v>0</v>
      </c>
    </row>
    <row r="43" spans="1:28" ht="15" customHeight="1" x14ac:dyDescent="0.3">
      <c r="A43" s="127">
        <f t="shared" si="0"/>
        <v>0.62499999999999978</v>
      </c>
      <c r="B43" s="30"/>
      <c r="C43" s="30"/>
      <c r="D43" s="27"/>
      <c r="E43" s="30"/>
      <c r="F43" s="27"/>
      <c r="G43" s="31"/>
      <c r="H43" s="27"/>
      <c r="I43" s="30"/>
      <c r="J43" s="30"/>
      <c r="K43" s="30"/>
      <c r="L43" s="30"/>
      <c r="M43" s="30"/>
      <c r="N43" s="30"/>
      <c r="O43" s="30"/>
      <c r="P43" s="30"/>
      <c r="Q43" s="27"/>
      <c r="R43" s="256" t="str">
        <f t="shared" si="1"/>
        <v/>
      </c>
      <c r="S43" s="257"/>
      <c r="T43" s="258"/>
      <c r="U43" s="125">
        <f t="shared" si="2"/>
        <v>0</v>
      </c>
      <c r="V43" s="50" t="str">
        <f t="shared" si="3"/>
        <v>ERROR</v>
      </c>
      <c r="W43" s="79">
        <f t="shared" si="4"/>
        <v>0</v>
      </c>
      <c r="X43" s="14" t="b">
        <v>0</v>
      </c>
      <c r="AA43" s="14" t="str">
        <f t="shared" si="5"/>
        <v>FALSE</v>
      </c>
      <c r="AB43" s="14">
        <f t="shared" si="6"/>
        <v>0</v>
      </c>
    </row>
    <row r="44" spans="1:28" ht="15" customHeight="1" x14ac:dyDescent="0.3">
      <c r="A44" s="127">
        <f t="shared" si="0"/>
        <v>0.63541666666666641</v>
      </c>
      <c r="B44" s="30"/>
      <c r="C44" s="30"/>
      <c r="D44" s="27"/>
      <c r="E44" s="30"/>
      <c r="F44" s="27"/>
      <c r="G44" s="30"/>
      <c r="H44" s="28"/>
      <c r="I44" s="30"/>
      <c r="J44" s="30"/>
      <c r="K44" s="30"/>
      <c r="L44" s="30"/>
      <c r="M44" s="30"/>
      <c r="N44" s="30"/>
      <c r="O44" s="30"/>
      <c r="P44" s="30"/>
      <c r="Q44" s="28"/>
      <c r="R44" s="256" t="str">
        <f t="shared" si="1"/>
        <v/>
      </c>
      <c r="S44" s="257"/>
      <c r="T44" s="258"/>
      <c r="U44" s="125">
        <f t="shared" si="2"/>
        <v>0</v>
      </c>
      <c r="V44" s="50" t="str">
        <f t="shared" si="3"/>
        <v>ERROR</v>
      </c>
      <c r="W44" s="79">
        <f t="shared" si="4"/>
        <v>0</v>
      </c>
      <c r="X44" s="14" t="b">
        <v>0</v>
      </c>
      <c r="AA44" s="14" t="str">
        <f t="shared" si="5"/>
        <v>FALSE</v>
      </c>
      <c r="AB44" s="14">
        <f t="shared" si="6"/>
        <v>0</v>
      </c>
    </row>
    <row r="45" spans="1:28" ht="15" customHeight="1" x14ac:dyDescent="0.3">
      <c r="A45" s="127">
        <f t="shared" si="0"/>
        <v>0.64583333333333304</v>
      </c>
      <c r="B45" s="30"/>
      <c r="C45" s="30"/>
      <c r="D45" s="27"/>
      <c r="E45" s="30"/>
      <c r="F45" s="27"/>
      <c r="G45" s="31"/>
      <c r="H45" s="27"/>
      <c r="I45" s="30"/>
      <c r="J45" s="30"/>
      <c r="K45" s="30"/>
      <c r="L45" s="30"/>
      <c r="M45" s="30"/>
      <c r="N45" s="30"/>
      <c r="O45" s="30"/>
      <c r="P45" s="30"/>
      <c r="Q45" s="27"/>
      <c r="R45" s="256" t="str">
        <f t="shared" si="1"/>
        <v/>
      </c>
      <c r="S45" s="257"/>
      <c r="T45" s="258"/>
      <c r="U45" s="125">
        <f t="shared" si="2"/>
        <v>0</v>
      </c>
      <c r="V45" s="50" t="str">
        <f t="shared" si="3"/>
        <v>ERROR</v>
      </c>
      <c r="W45" s="79">
        <f t="shared" si="4"/>
        <v>0</v>
      </c>
      <c r="X45" s="14" t="b">
        <v>0</v>
      </c>
      <c r="AA45" s="14" t="str">
        <f t="shared" si="5"/>
        <v>FALSE</v>
      </c>
      <c r="AB45" s="14">
        <f t="shared" si="6"/>
        <v>0</v>
      </c>
    </row>
    <row r="46" spans="1:28" ht="15" customHeight="1" x14ac:dyDescent="0.3">
      <c r="A46" s="127">
        <f t="shared" si="0"/>
        <v>0.65624999999999967</v>
      </c>
      <c r="B46" s="30"/>
      <c r="C46" s="30"/>
      <c r="D46" s="27"/>
      <c r="E46" s="30"/>
      <c r="F46" s="27"/>
      <c r="G46" s="30"/>
      <c r="H46" s="28"/>
      <c r="I46" s="30"/>
      <c r="J46" s="30"/>
      <c r="K46" s="30"/>
      <c r="L46" s="30"/>
      <c r="M46" s="30"/>
      <c r="N46" s="30"/>
      <c r="O46" s="30"/>
      <c r="P46" s="30"/>
      <c r="Q46" s="28"/>
      <c r="R46" s="256" t="str">
        <f t="shared" si="1"/>
        <v/>
      </c>
      <c r="S46" s="257"/>
      <c r="T46" s="258"/>
      <c r="U46" s="125">
        <f t="shared" si="2"/>
        <v>0</v>
      </c>
      <c r="V46" s="50" t="str">
        <f t="shared" si="3"/>
        <v>ERROR</v>
      </c>
      <c r="W46" s="79">
        <f t="shared" si="4"/>
        <v>0</v>
      </c>
      <c r="X46" s="14" t="b">
        <v>0</v>
      </c>
      <c r="AA46" s="14" t="str">
        <f t="shared" si="5"/>
        <v>FALSE</v>
      </c>
      <c r="AB46" s="14">
        <f t="shared" si="6"/>
        <v>0</v>
      </c>
    </row>
    <row r="47" spans="1:28" ht="15" customHeight="1" x14ac:dyDescent="0.3">
      <c r="A47" s="127">
        <f t="shared" si="0"/>
        <v>0.6666666666666663</v>
      </c>
      <c r="B47" s="30"/>
      <c r="C47" s="30"/>
      <c r="D47" s="27"/>
      <c r="E47" s="30"/>
      <c r="F47" s="27"/>
      <c r="G47" s="31"/>
      <c r="H47" s="27"/>
      <c r="I47" s="30"/>
      <c r="J47" s="30"/>
      <c r="K47" s="30"/>
      <c r="L47" s="30"/>
      <c r="M47" s="30"/>
      <c r="N47" s="30"/>
      <c r="O47" s="30"/>
      <c r="P47" s="30"/>
      <c r="Q47" s="28"/>
      <c r="R47" s="256" t="str">
        <f t="shared" si="1"/>
        <v/>
      </c>
      <c r="S47" s="257"/>
      <c r="T47" s="258"/>
      <c r="U47" s="125">
        <f t="shared" si="2"/>
        <v>0</v>
      </c>
      <c r="V47" s="50" t="str">
        <f t="shared" si="3"/>
        <v>ERROR</v>
      </c>
      <c r="W47" s="79">
        <f t="shared" si="4"/>
        <v>0</v>
      </c>
      <c r="X47" s="14" t="b">
        <v>0</v>
      </c>
      <c r="AA47" s="14" t="str">
        <f t="shared" si="5"/>
        <v>FALSE</v>
      </c>
      <c r="AB47" s="14">
        <f t="shared" si="6"/>
        <v>0</v>
      </c>
    </row>
    <row r="48" spans="1:28" ht="15" customHeight="1" x14ac:dyDescent="0.3">
      <c r="A48" s="127">
        <f t="shared" si="0"/>
        <v>0.67708333333333293</v>
      </c>
      <c r="B48" s="30"/>
      <c r="C48" s="30"/>
      <c r="D48" s="27"/>
      <c r="E48" s="30"/>
      <c r="F48" s="27"/>
      <c r="G48" s="30"/>
      <c r="H48" s="28"/>
      <c r="I48" s="30"/>
      <c r="J48" s="30"/>
      <c r="K48" s="30"/>
      <c r="L48" s="30"/>
      <c r="M48" s="30"/>
      <c r="N48" s="30"/>
      <c r="O48" s="30"/>
      <c r="P48" s="30"/>
      <c r="Q48" s="27"/>
      <c r="R48" s="256" t="str">
        <f t="shared" si="1"/>
        <v/>
      </c>
      <c r="S48" s="257"/>
      <c r="T48" s="258"/>
      <c r="U48" s="125">
        <f t="shared" si="2"/>
        <v>0</v>
      </c>
      <c r="V48" s="50" t="str">
        <f t="shared" si="3"/>
        <v>ERROR</v>
      </c>
      <c r="W48" s="79">
        <v>0</v>
      </c>
      <c r="X48" s="14" t="b">
        <v>0</v>
      </c>
      <c r="AA48" s="14" t="str">
        <f t="shared" si="5"/>
        <v>FALSE</v>
      </c>
      <c r="AB48" s="14">
        <f t="shared" si="6"/>
        <v>0</v>
      </c>
    </row>
    <row r="49" spans="1:28" ht="15" customHeight="1" x14ac:dyDescent="0.3">
      <c r="A49" s="127">
        <f t="shared" si="0"/>
        <v>0.68749999999999956</v>
      </c>
      <c r="B49" s="30"/>
      <c r="C49" s="30"/>
      <c r="D49" s="27"/>
      <c r="E49" s="30"/>
      <c r="F49" s="27"/>
      <c r="G49" s="31"/>
      <c r="H49" s="27"/>
      <c r="I49" s="30"/>
      <c r="J49" s="30"/>
      <c r="K49" s="30"/>
      <c r="L49" s="30"/>
      <c r="M49" s="30"/>
      <c r="N49" s="30"/>
      <c r="O49" s="30"/>
      <c r="P49" s="30"/>
      <c r="Q49" s="28"/>
      <c r="R49" s="256" t="str">
        <f t="shared" si="1"/>
        <v/>
      </c>
      <c r="S49" s="257"/>
      <c r="T49" s="258"/>
      <c r="U49" s="125">
        <f t="shared" si="2"/>
        <v>0</v>
      </c>
      <c r="V49" s="50" t="str">
        <f t="shared" si="3"/>
        <v>ERROR</v>
      </c>
      <c r="W49" s="79">
        <f t="shared" si="4"/>
        <v>0</v>
      </c>
      <c r="X49" s="14" t="b">
        <v>0</v>
      </c>
      <c r="AA49" s="14" t="str">
        <f t="shared" si="5"/>
        <v>FALSE</v>
      </c>
      <c r="AB49" s="14">
        <f t="shared" si="6"/>
        <v>0</v>
      </c>
    </row>
    <row r="50" spans="1:28" ht="15" customHeight="1" x14ac:dyDescent="0.3">
      <c r="A50" s="127">
        <f t="shared" si="0"/>
        <v>0.69791666666666619</v>
      </c>
      <c r="B50" s="30"/>
      <c r="C50" s="30"/>
      <c r="D50" s="27"/>
      <c r="E50" s="30"/>
      <c r="F50" s="27"/>
      <c r="G50" s="30"/>
      <c r="H50" s="28"/>
      <c r="I50" s="30"/>
      <c r="J50" s="30"/>
      <c r="K50" s="30"/>
      <c r="L50" s="30"/>
      <c r="M50" s="30"/>
      <c r="N50" s="30"/>
      <c r="O50" s="30"/>
      <c r="P50" s="30"/>
      <c r="Q50" s="27"/>
      <c r="R50" s="256" t="str">
        <f t="shared" si="1"/>
        <v/>
      </c>
      <c r="S50" s="257"/>
      <c r="T50" s="258"/>
      <c r="U50" s="125">
        <f t="shared" si="2"/>
        <v>0</v>
      </c>
      <c r="V50" s="50" t="str">
        <f t="shared" si="3"/>
        <v>ERROR</v>
      </c>
      <c r="W50" s="79">
        <f t="shared" si="4"/>
        <v>0</v>
      </c>
      <c r="X50" s="14" t="b">
        <v>0</v>
      </c>
      <c r="AA50" s="14" t="str">
        <f t="shared" si="5"/>
        <v>FALSE</v>
      </c>
      <c r="AB50" s="14">
        <f t="shared" si="6"/>
        <v>0</v>
      </c>
    </row>
    <row r="51" spans="1:28" ht="15" customHeight="1" x14ac:dyDescent="0.3">
      <c r="A51" s="127" t="str">
        <f t="shared" si="0"/>
        <v/>
      </c>
      <c r="B51" s="30"/>
      <c r="C51" s="30"/>
      <c r="D51" s="27"/>
      <c r="E51" s="30"/>
      <c r="F51" s="27"/>
      <c r="G51" s="31"/>
      <c r="H51" s="27"/>
      <c r="I51" s="30"/>
      <c r="J51" s="30"/>
      <c r="K51" s="30"/>
      <c r="L51" s="30"/>
      <c r="M51" s="30"/>
      <c r="N51" s="30"/>
      <c r="O51" s="30"/>
      <c r="P51" s="30"/>
      <c r="Q51" s="28"/>
      <c r="R51" s="256" t="str">
        <f t="shared" si="1"/>
        <v/>
      </c>
      <c r="S51" s="257"/>
      <c r="T51" s="258"/>
      <c r="U51" s="125">
        <f t="shared" si="2"/>
        <v>0</v>
      </c>
      <c r="V51" s="50" t="str">
        <f t="shared" si="3"/>
        <v>ERROR</v>
      </c>
      <c r="W51" s="79">
        <f t="shared" si="4"/>
        <v>0</v>
      </c>
      <c r="X51" s="14" t="b">
        <v>0</v>
      </c>
      <c r="AA51" s="14" t="str">
        <f t="shared" si="5"/>
        <v>FALSE</v>
      </c>
      <c r="AB51" s="14">
        <f t="shared" si="6"/>
        <v>0</v>
      </c>
    </row>
    <row r="52" spans="1:28" ht="15" customHeight="1" x14ac:dyDescent="0.3">
      <c r="A52" s="127" t="str">
        <f t="shared" si="0"/>
        <v/>
      </c>
      <c r="B52" s="30"/>
      <c r="C52" s="30"/>
      <c r="D52" s="27"/>
      <c r="E52" s="30"/>
      <c r="F52" s="27"/>
      <c r="G52" s="30"/>
      <c r="H52" s="30"/>
      <c r="I52" s="30"/>
      <c r="J52" s="30"/>
      <c r="K52" s="30"/>
      <c r="L52" s="30"/>
      <c r="M52" s="30"/>
      <c r="N52" s="30"/>
      <c r="O52" s="30"/>
      <c r="P52" s="30"/>
      <c r="Q52" s="27"/>
      <c r="R52" s="256" t="str">
        <f t="shared" si="1"/>
        <v/>
      </c>
      <c r="S52" s="257"/>
      <c r="T52" s="258"/>
      <c r="U52" s="125">
        <f t="shared" si="2"/>
        <v>0</v>
      </c>
      <c r="V52" s="50" t="str">
        <f t="shared" si="3"/>
        <v>ERROR</v>
      </c>
      <c r="W52" s="79">
        <f t="shared" si="4"/>
        <v>0</v>
      </c>
      <c r="X52" s="14" t="b">
        <v>0</v>
      </c>
      <c r="AA52" s="14" t="str">
        <f t="shared" si="5"/>
        <v>FALSE</v>
      </c>
      <c r="AB52" s="14">
        <f t="shared" si="6"/>
        <v>0</v>
      </c>
    </row>
    <row r="53" spans="1:28" ht="15" customHeight="1" x14ac:dyDescent="0.3">
      <c r="A53" s="127" t="str">
        <f t="shared" si="0"/>
        <v/>
      </c>
      <c r="B53" s="30"/>
      <c r="C53" s="30"/>
      <c r="D53" s="27"/>
      <c r="E53" s="30"/>
      <c r="F53" s="27"/>
      <c r="G53" s="30"/>
      <c r="H53" s="30"/>
      <c r="I53" s="30"/>
      <c r="J53" s="30"/>
      <c r="K53" s="30"/>
      <c r="L53" s="30"/>
      <c r="M53" s="30"/>
      <c r="N53" s="30"/>
      <c r="O53" s="30"/>
      <c r="P53" s="30"/>
      <c r="Q53" s="28"/>
      <c r="R53" s="256" t="str">
        <f t="shared" si="1"/>
        <v/>
      </c>
      <c r="S53" s="257"/>
      <c r="T53" s="258"/>
      <c r="U53" s="125">
        <f t="shared" si="2"/>
        <v>0</v>
      </c>
      <c r="V53" s="50" t="str">
        <f t="shared" si="3"/>
        <v>ERROR</v>
      </c>
      <c r="W53" s="79">
        <f t="shared" si="4"/>
        <v>0</v>
      </c>
      <c r="X53" s="14" t="b">
        <v>0</v>
      </c>
      <c r="AA53" s="14" t="str">
        <f t="shared" si="5"/>
        <v>FALSE</v>
      </c>
      <c r="AB53" s="14">
        <f t="shared" si="6"/>
        <v>0</v>
      </c>
    </row>
    <row r="54" spans="1:28" ht="15" customHeight="1" x14ac:dyDescent="0.3">
      <c r="A54" s="127" t="str">
        <f t="shared" si="0"/>
        <v/>
      </c>
      <c r="B54" s="30"/>
      <c r="C54" s="30"/>
      <c r="D54" s="27"/>
      <c r="E54" s="30"/>
      <c r="F54" s="27"/>
      <c r="G54" s="30"/>
      <c r="H54" s="30"/>
      <c r="I54" s="30"/>
      <c r="J54" s="30"/>
      <c r="K54" s="30"/>
      <c r="L54" s="30"/>
      <c r="M54" s="30"/>
      <c r="N54" s="30"/>
      <c r="O54" s="30"/>
      <c r="P54" s="30"/>
      <c r="Q54" s="27"/>
      <c r="R54" s="256" t="str">
        <f t="shared" si="1"/>
        <v/>
      </c>
      <c r="S54" s="257"/>
      <c r="T54" s="258"/>
      <c r="U54" s="125">
        <f t="shared" si="2"/>
        <v>0</v>
      </c>
      <c r="V54" s="50" t="str">
        <f t="shared" si="3"/>
        <v>ERROR</v>
      </c>
      <c r="W54" s="79">
        <f t="shared" si="4"/>
        <v>0</v>
      </c>
      <c r="X54" s="14" t="b">
        <v>0</v>
      </c>
      <c r="AA54" s="14" t="str">
        <f t="shared" si="5"/>
        <v>FALSE</v>
      </c>
      <c r="AB54" s="14">
        <f t="shared" si="6"/>
        <v>0</v>
      </c>
    </row>
    <row r="55" spans="1:28" ht="15" customHeight="1" x14ac:dyDescent="0.3">
      <c r="A55" s="127" t="str">
        <f t="shared" si="0"/>
        <v/>
      </c>
      <c r="B55" s="30"/>
      <c r="C55" s="30"/>
      <c r="D55" s="27"/>
      <c r="E55" s="30"/>
      <c r="F55" s="27"/>
      <c r="G55" s="30"/>
      <c r="H55" s="30"/>
      <c r="I55" s="30"/>
      <c r="J55" s="30"/>
      <c r="K55" s="30"/>
      <c r="L55" s="30"/>
      <c r="M55" s="30"/>
      <c r="N55" s="30"/>
      <c r="O55" s="30"/>
      <c r="P55" s="30"/>
      <c r="Q55" s="28"/>
      <c r="R55" s="256" t="str">
        <f t="shared" si="1"/>
        <v/>
      </c>
      <c r="S55" s="257"/>
      <c r="T55" s="258"/>
      <c r="U55" s="125">
        <f t="shared" si="2"/>
        <v>0</v>
      </c>
      <c r="V55" s="50" t="str">
        <f t="shared" si="3"/>
        <v>ERROR</v>
      </c>
      <c r="W55" s="79">
        <f t="shared" si="4"/>
        <v>0</v>
      </c>
      <c r="X55" s="14" t="b">
        <v>0</v>
      </c>
      <c r="AA55" s="14" t="str">
        <f t="shared" si="5"/>
        <v>FALSE</v>
      </c>
      <c r="AB55" s="14">
        <f t="shared" si="6"/>
        <v>0</v>
      </c>
    </row>
    <row r="56" spans="1:28" ht="15" customHeight="1" x14ac:dyDescent="0.3">
      <c r="A56" s="127" t="str">
        <f t="shared" si="0"/>
        <v/>
      </c>
      <c r="B56" s="30"/>
      <c r="C56" s="30"/>
      <c r="D56" s="27"/>
      <c r="E56" s="30"/>
      <c r="F56" s="30"/>
      <c r="G56" s="30"/>
      <c r="H56" s="30"/>
      <c r="I56" s="30"/>
      <c r="J56" s="30"/>
      <c r="K56" s="30"/>
      <c r="L56" s="30"/>
      <c r="M56" s="30"/>
      <c r="N56" s="30"/>
      <c r="O56" s="30"/>
      <c r="P56" s="30"/>
      <c r="Q56" s="27"/>
      <c r="R56" s="256" t="str">
        <f t="shared" si="1"/>
        <v/>
      </c>
      <c r="S56" s="257"/>
      <c r="T56" s="258"/>
      <c r="U56" s="125">
        <f t="shared" si="2"/>
        <v>0</v>
      </c>
      <c r="V56" s="50" t="str">
        <f t="shared" si="3"/>
        <v>ERROR</v>
      </c>
      <c r="W56" s="79">
        <f t="shared" si="4"/>
        <v>0</v>
      </c>
      <c r="X56" s="14" t="b">
        <v>0</v>
      </c>
      <c r="AA56" s="14" t="str">
        <f t="shared" si="5"/>
        <v>FALSE</v>
      </c>
      <c r="AB56" s="14">
        <f t="shared" si="6"/>
        <v>0</v>
      </c>
    </row>
    <row r="57" spans="1:28" ht="15" customHeight="1" x14ac:dyDescent="0.3">
      <c r="A57" s="127" t="str">
        <f t="shared" si="0"/>
        <v/>
      </c>
      <c r="B57" s="30"/>
      <c r="C57" s="30"/>
      <c r="D57" s="27"/>
      <c r="E57" s="30"/>
      <c r="F57" s="30"/>
      <c r="G57" s="30"/>
      <c r="H57" s="30"/>
      <c r="I57" s="30"/>
      <c r="J57" s="30"/>
      <c r="K57" s="30"/>
      <c r="L57" s="30"/>
      <c r="M57" s="30"/>
      <c r="N57" s="30"/>
      <c r="O57" s="30"/>
      <c r="P57" s="30"/>
      <c r="Q57" s="28"/>
      <c r="R57" s="256" t="str">
        <f t="shared" si="1"/>
        <v/>
      </c>
      <c r="S57" s="257"/>
      <c r="T57" s="258"/>
      <c r="U57" s="125">
        <f t="shared" si="2"/>
        <v>0</v>
      </c>
      <c r="V57" s="50" t="str">
        <f t="shared" si="3"/>
        <v>ERROR</v>
      </c>
      <c r="W57" s="79">
        <f t="shared" si="4"/>
        <v>0</v>
      </c>
      <c r="X57" s="14" t="b">
        <v>0</v>
      </c>
      <c r="AA57" s="14" t="str">
        <f t="shared" si="5"/>
        <v>FALSE</v>
      </c>
      <c r="AB57" s="14">
        <f t="shared" si="6"/>
        <v>0</v>
      </c>
    </row>
    <row r="58" spans="1:28" ht="15" customHeight="1" x14ac:dyDescent="0.3">
      <c r="A58" s="127" t="str">
        <f t="shared" si="0"/>
        <v/>
      </c>
      <c r="B58" s="30"/>
      <c r="C58" s="30"/>
      <c r="D58" s="27"/>
      <c r="E58" s="30"/>
      <c r="F58" s="30"/>
      <c r="G58" s="30"/>
      <c r="H58" s="30"/>
      <c r="I58" s="30"/>
      <c r="J58" s="30"/>
      <c r="K58" s="30"/>
      <c r="L58" s="30"/>
      <c r="M58" s="30"/>
      <c r="N58" s="30"/>
      <c r="O58" s="30"/>
      <c r="P58" s="30"/>
      <c r="Q58" s="27"/>
      <c r="R58" s="256" t="str">
        <f t="shared" si="1"/>
        <v/>
      </c>
      <c r="S58" s="257"/>
      <c r="T58" s="258"/>
      <c r="U58" s="125">
        <f t="shared" si="2"/>
        <v>0</v>
      </c>
      <c r="V58" s="50" t="str">
        <f t="shared" si="3"/>
        <v>ERROR</v>
      </c>
      <c r="W58" s="79">
        <f t="shared" si="4"/>
        <v>0</v>
      </c>
      <c r="X58" s="14" t="b">
        <v>0</v>
      </c>
      <c r="AA58" s="14" t="str">
        <f t="shared" si="5"/>
        <v>FALSE</v>
      </c>
      <c r="AB58" s="14">
        <f t="shared" si="6"/>
        <v>0</v>
      </c>
    </row>
    <row r="59" spans="1:28" ht="15" customHeight="1" x14ac:dyDescent="0.3">
      <c r="A59" s="127" t="str">
        <f t="shared" si="0"/>
        <v/>
      </c>
      <c r="B59" s="30"/>
      <c r="C59" s="30"/>
      <c r="D59" s="27"/>
      <c r="E59" s="30"/>
      <c r="F59" s="30"/>
      <c r="G59" s="30"/>
      <c r="H59" s="30"/>
      <c r="I59" s="30"/>
      <c r="J59" s="30"/>
      <c r="K59" s="30"/>
      <c r="L59" s="30"/>
      <c r="M59" s="30"/>
      <c r="N59" s="30"/>
      <c r="O59" s="30"/>
      <c r="P59" s="30"/>
      <c r="Q59" s="28"/>
      <c r="R59" s="256" t="str">
        <f t="shared" si="1"/>
        <v/>
      </c>
      <c r="S59" s="257"/>
      <c r="T59" s="258"/>
      <c r="U59" s="125">
        <f t="shared" si="2"/>
        <v>0</v>
      </c>
      <c r="V59" s="50" t="str">
        <f t="shared" si="3"/>
        <v>ERROR</v>
      </c>
      <c r="W59" s="79">
        <f t="shared" si="4"/>
        <v>0</v>
      </c>
      <c r="X59" s="14" t="b">
        <v>0</v>
      </c>
      <c r="AA59" s="14" t="str">
        <f t="shared" si="5"/>
        <v>FALSE</v>
      </c>
      <c r="AB59" s="14">
        <f t="shared" si="6"/>
        <v>0</v>
      </c>
    </row>
    <row r="60" spans="1:28" ht="15" customHeight="1" x14ac:dyDescent="0.3">
      <c r="A60" s="127" t="str">
        <f t="shared" si="0"/>
        <v/>
      </c>
      <c r="B60" s="30"/>
      <c r="C60" s="30"/>
      <c r="D60" s="27"/>
      <c r="E60" s="30"/>
      <c r="F60" s="30"/>
      <c r="G60" s="30"/>
      <c r="H60" s="30"/>
      <c r="I60" s="30"/>
      <c r="J60" s="30"/>
      <c r="K60" s="30"/>
      <c r="L60" s="30"/>
      <c r="M60" s="30"/>
      <c r="N60" s="30"/>
      <c r="O60" s="30"/>
      <c r="P60" s="30"/>
      <c r="Q60" s="27"/>
      <c r="R60" s="256" t="str">
        <f t="shared" si="1"/>
        <v/>
      </c>
      <c r="S60" s="257"/>
      <c r="T60" s="258"/>
      <c r="U60" s="125">
        <f t="shared" si="2"/>
        <v>0</v>
      </c>
      <c r="V60" s="50" t="str">
        <f t="shared" si="3"/>
        <v>ERROR</v>
      </c>
      <c r="W60" s="79">
        <f t="shared" si="4"/>
        <v>0</v>
      </c>
      <c r="X60" s="14" t="b">
        <v>0</v>
      </c>
      <c r="AA60" s="14" t="str">
        <f t="shared" si="5"/>
        <v>FALSE</v>
      </c>
      <c r="AB60" s="14">
        <f t="shared" si="6"/>
        <v>0</v>
      </c>
    </row>
    <row r="61" spans="1:28" ht="15" customHeight="1" x14ac:dyDescent="0.3">
      <c r="A61" s="127" t="str">
        <f t="shared" si="0"/>
        <v/>
      </c>
      <c r="B61" s="30"/>
      <c r="C61" s="30"/>
      <c r="D61" s="27"/>
      <c r="E61" s="30"/>
      <c r="F61" s="30"/>
      <c r="G61" s="30"/>
      <c r="H61" s="30"/>
      <c r="I61" s="30"/>
      <c r="J61" s="30"/>
      <c r="K61" s="30"/>
      <c r="L61" s="30"/>
      <c r="M61" s="30"/>
      <c r="N61" s="30"/>
      <c r="O61" s="30"/>
      <c r="P61" s="30"/>
      <c r="Q61" s="28"/>
      <c r="R61" s="256" t="str">
        <f t="shared" si="1"/>
        <v/>
      </c>
      <c r="S61" s="257"/>
      <c r="T61" s="258"/>
      <c r="U61" s="125">
        <f t="shared" si="2"/>
        <v>0</v>
      </c>
      <c r="V61" s="50" t="str">
        <f t="shared" si="3"/>
        <v>ERROR</v>
      </c>
      <c r="W61" s="79">
        <f t="shared" si="4"/>
        <v>0</v>
      </c>
      <c r="X61" s="14" t="b">
        <v>0</v>
      </c>
      <c r="AA61" s="14" t="str">
        <f t="shared" si="5"/>
        <v>FALSE</v>
      </c>
      <c r="AB61" s="14">
        <f t="shared" si="6"/>
        <v>0</v>
      </c>
    </row>
    <row r="62" spans="1:28" ht="15" customHeight="1" x14ac:dyDescent="0.3">
      <c r="A62" s="127" t="str">
        <f t="shared" si="0"/>
        <v/>
      </c>
      <c r="B62" s="30"/>
      <c r="C62" s="30"/>
      <c r="D62" s="27"/>
      <c r="E62" s="30"/>
      <c r="F62" s="30"/>
      <c r="G62" s="30"/>
      <c r="H62" s="30"/>
      <c r="I62" s="30"/>
      <c r="J62" s="30"/>
      <c r="K62" s="30"/>
      <c r="L62" s="30"/>
      <c r="M62" s="30"/>
      <c r="N62" s="30"/>
      <c r="O62" s="30"/>
      <c r="P62" s="30"/>
      <c r="Q62" s="27"/>
      <c r="R62" s="256" t="str">
        <f t="shared" si="1"/>
        <v/>
      </c>
      <c r="S62" s="257"/>
      <c r="T62" s="258"/>
      <c r="U62" s="125">
        <f t="shared" si="2"/>
        <v>0</v>
      </c>
      <c r="V62" s="50" t="str">
        <f t="shared" si="3"/>
        <v>ERROR</v>
      </c>
      <c r="W62" s="79">
        <f t="shared" si="4"/>
        <v>0</v>
      </c>
      <c r="X62" s="14" t="b">
        <v>0</v>
      </c>
      <c r="AA62" s="14" t="str">
        <f t="shared" si="5"/>
        <v>FALSE</v>
      </c>
      <c r="AB62" s="14">
        <f t="shared" si="6"/>
        <v>0</v>
      </c>
    </row>
    <row r="63" spans="1:28" ht="15" customHeight="1" x14ac:dyDescent="0.3">
      <c r="A63" s="127" t="str">
        <f t="shared" si="0"/>
        <v/>
      </c>
      <c r="B63" s="30"/>
      <c r="C63" s="30"/>
      <c r="D63" s="27"/>
      <c r="E63" s="30"/>
      <c r="F63" s="30"/>
      <c r="G63" s="30"/>
      <c r="H63" s="30"/>
      <c r="I63" s="30"/>
      <c r="J63" s="30"/>
      <c r="K63" s="30"/>
      <c r="L63" s="30"/>
      <c r="M63" s="30"/>
      <c r="N63" s="30"/>
      <c r="O63" s="30"/>
      <c r="P63" s="30"/>
      <c r="Q63" s="27"/>
      <c r="R63" s="256" t="str">
        <f t="shared" si="1"/>
        <v/>
      </c>
      <c r="S63" s="257"/>
      <c r="T63" s="258"/>
      <c r="U63" s="125">
        <f t="shared" si="2"/>
        <v>0</v>
      </c>
      <c r="V63" s="50" t="str">
        <f t="shared" si="3"/>
        <v>ERROR</v>
      </c>
      <c r="W63" s="79">
        <f t="shared" si="4"/>
        <v>0</v>
      </c>
      <c r="X63" s="14" t="b">
        <v>0</v>
      </c>
      <c r="AA63" s="14" t="str">
        <f t="shared" si="5"/>
        <v>FALSE</v>
      </c>
      <c r="AB63" s="14">
        <f t="shared" si="6"/>
        <v>0</v>
      </c>
    </row>
    <row r="64" spans="1:28" ht="36.75" customHeight="1" thickBot="1" x14ac:dyDescent="0.35">
      <c r="A64" s="121" t="s">
        <v>15</v>
      </c>
      <c r="B64" s="122">
        <f t="shared" ref="B64:K64" si="7">SUM(B15:B63)</f>
        <v>0</v>
      </c>
      <c r="C64" s="122">
        <f t="shared" si="7"/>
        <v>0</v>
      </c>
      <c r="D64" s="122">
        <f t="shared" si="7"/>
        <v>0</v>
      </c>
      <c r="E64" s="122">
        <f t="shared" si="7"/>
        <v>0</v>
      </c>
      <c r="F64" s="122">
        <f t="shared" si="7"/>
        <v>0</v>
      </c>
      <c r="G64" s="122">
        <f t="shared" si="7"/>
        <v>0</v>
      </c>
      <c r="H64" s="122">
        <f t="shared" si="7"/>
        <v>0</v>
      </c>
      <c r="I64" s="122">
        <f t="shared" si="7"/>
        <v>0</v>
      </c>
      <c r="J64" s="122">
        <f>IF($Y$16=TRUE,IF($I$11="All-Day Non IV-D Services",((49-(COUNTIFS($A$15:$A$63,"")+COUNTIFS($R$15:$R$63,"LUNCH")))*15),SUM(J15:J63)),SUM(J15:J63))</f>
        <v>0</v>
      </c>
      <c r="K64" s="122">
        <f t="shared" si="7"/>
        <v>0</v>
      </c>
      <c r="L64" s="122">
        <f>IF($Y$16=TRUE,IF($I$11="All-Day PTO",((49-(COUNTIFS($A$15:$A$63,"")+COUNTIFS($R$15:$R$63,"LUNCH")))*15),SUM(L15:L63)),SUM(L15:L63))</f>
        <v>0</v>
      </c>
      <c r="M64" s="122">
        <f>IF($Y$16=TRUE,IF($I$11="All-Day ATO",((49-(COUNTIFS($A$15:$A$63,"")+COUNTIFS($R$15:$R$63,"LUNCH")))*15),SUM(M15:M63)),SUM(M15:M63))</f>
        <v>0</v>
      </c>
      <c r="N64" s="122">
        <f>IF($Y$16=TRUE,IF($I$11="All-Day Sick",((49-(COUNTIFS($A$15:$A$63,"")+COUNTIFS($R$15:$R$63,"LUNCH")))*15),SUM(N15:N63)),SUM(N15:N63))</f>
        <v>0</v>
      </c>
      <c r="O64" s="122">
        <f>IF($Y$16=TRUE,IF($I$11="All-Day VTO",((49-(COUNTIFS($A$15:$A$63,"")+COUNTIFS($R$15:$R$63,"LUNCH")))*15),SUM(O15:O63)),SUM(O15:O63))</f>
        <v>0</v>
      </c>
      <c r="P64" s="122">
        <f t="shared" ref="P64:Q64" si="8">SUM(P15:P63)</f>
        <v>0</v>
      </c>
      <c r="Q64" s="123">
        <f t="shared" si="8"/>
        <v>0</v>
      </c>
      <c r="R64" s="259"/>
      <c r="S64" s="260"/>
      <c r="T64" s="261"/>
      <c r="U64" s="124">
        <f>SUM(B64:S64)</f>
        <v>0</v>
      </c>
      <c r="V64" s="51"/>
      <c r="W64" s="79" t="s">
        <v>97</v>
      </c>
      <c r="X64" s="14">
        <f>COUNTIF(X15:X63,TRUE)</f>
        <v>0</v>
      </c>
      <c r="AB64" s="14">
        <f>SUBTOTAL(9,AB15:AB63)</f>
        <v>0</v>
      </c>
    </row>
    <row r="65" spans="1:34" s="95" customFormat="1" ht="6.75" customHeight="1" x14ac:dyDescent="0.3">
      <c r="A65" s="111"/>
      <c r="B65" s="112">
        <f>SUMIF($X$15:$X$63,"TRUE",B15:B63)</f>
        <v>0</v>
      </c>
      <c r="C65" s="112">
        <f t="shared" ref="C65:P65" si="9">SUMIF($X$15:$X$63,"TRUE",C15:C63)</f>
        <v>0</v>
      </c>
      <c r="D65" s="112">
        <f t="shared" si="9"/>
        <v>0</v>
      </c>
      <c r="E65" s="112">
        <f t="shared" si="9"/>
        <v>0</v>
      </c>
      <c r="F65" s="112">
        <f t="shared" si="9"/>
        <v>0</v>
      </c>
      <c r="G65" s="112">
        <f t="shared" si="9"/>
        <v>0</v>
      </c>
      <c r="H65" s="112">
        <f t="shared" si="9"/>
        <v>0</v>
      </c>
      <c r="I65" s="112">
        <f t="shared" si="9"/>
        <v>0</v>
      </c>
      <c r="J65" s="112">
        <f>IF($Y$16=TRUE,IF($I$11="All-Day Non IV-D Services",X64*15,SUMIF($X$15:$X$63,"TRUE",J15:J63)),SUMIF($X$15:$X$63,"TRUE",J15:J63))</f>
        <v>0</v>
      </c>
      <c r="K65" s="112">
        <f t="shared" si="9"/>
        <v>0</v>
      </c>
      <c r="L65" s="112">
        <f>IF($Y$16=TRUE,IF($I$11="All-Day PTO",X64*15,SUMIF($X$15:$X$63,"TRUE",L15:L63)),SUMIF($X$15:$X$63,"TRUE",L15:L63))</f>
        <v>0</v>
      </c>
      <c r="M65" s="112"/>
      <c r="N65" s="112">
        <f>IF($Y$16=TRUE,IF($I$11="All-Day Sick",X64*15,SUMIF($X$15:$X$63,"TRUE",N15:N63)),SUMIF($X$15:$X$63,"TRUE",N15:N63))</f>
        <v>0</v>
      </c>
      <c r="O65" s="112">
        <f>IF($Y$16=TRUE,IF($I$11="All-Day VTO",X64*15,SUMIF($X$15:$X$63,"TRUE",O15:O63)),SUMIF($X$15:$X$63,"TRUE",O15:O63))</f>
        <v>0</v>
      </c>
      <c r="P65" s="112">
        <f t="shared" si="9"/>
        <v>0</v>
      </c>
      <c r="Q65" s="96"/>
      <c r="R65" s="96"/>
      <c r="S65" s="96" t="s">
        <v>97</v>
      </c>
      <c r="T65" s="96"/>
      <c r="U65" s="113">
        <f>SUBTOTAL(9,B65:T65)</f>
        <v>0</v>
      </c>
      <c r="V65" s="22"/>
      <c r="W65" s="114"/>
      <c r="X65" s="115"/>
      <c r="Y65" s="114"/>
      <c r="Z65" s="96"/>
      <c r="AA65" s="114"/>
      <c r="AB65" s="114"/>
      <c r="AC65" s="96"/>
      <c r="AD65" s="96"/>
      <c r="AE65" s="96"/>
      <c r="AF65" s="96"/>
      <c r="AG65" s="96"/>
    </row>
    <row r="66" spans="1:34" s="95" customFormat="1" ht="7.5" customHeight="1" x14ac:dyDescent="0.3">
      <c r="A66" s="111"/>
      <c r="B66" s="112">
        <f>B64-B65</f>
        <v>0</v>
      </c>
      <c r="C66" s="112">
        <f t="shared" ref="C66:P66" si="10">C64-C65</f>
        <v>0</v>
      </c>
      <c r="D66" s="112">
        <f t="shared" si="10"/>
        <v>0</v>
      </c>
      <c r="E66" s="112">
        <f t="shared" si="10"/>
        <v>0</v>
      </c>
      <c r="F66" s="112">
        <f t="shared" si="10"/>
        <v>0</v>
      </c>
      <c r="G66" s="112">
        <f t="shared" si="10"/>
        <v>0</v>
      </c>
      <c r="H66" s="112">
        <f t="shared" si="10"/>
        <v>0</v>
      </c>
      <c r="I66" s="112">
        <f t="shared" si="10"/>
        <v>0</v>
      </c>
      <c r="J66" s="112">
        <f t="shared" si="10"/>
        <v>0</v>
      </c>
      <c r="K66" s="112">
        <f t="shared" si="10"/>
        <v>0</v>
      </c>
      <c r="L66" s="112">
        <f t="shared" si="10"/>
        <v>0</v>
      </c>
      <c r="M66" s="112"/>
      <c r="N66" s="112">
        <f t="shared" si="10"/>
        <v>0</v>
      </c>
      <c r="O66" s="112">
        <f t="shared" si="10"/>
        <v>0</v>
      </c>
      <c r="P66" s="112">
        <f t="shared" si="10"/>
        <v>0</v>
      </c>
      <c r="Q66" s="96"/>
      <c r="R66" s="96"/>
      <c r="S66" s="96"/>
      <c r="T66" s="96"/>
      <c r="U66" s="113">
        <f>SUBTOTAL(9,B66:T66)</f>
        <v>0</v>
      </c>
      <c r="V66" s="22"/>
      <c r="W66" s="114"/>
      <c r="X66" s="115"/>
      <c r="Y66" s="114"/>
      <c r="Z66" s="96"/>
      <c r="AA66" s="114"/>
      <c r="AB66" s="114"/>
      <c r="AC66" s="96"/>
      <c r="AD66" s="96"/>
      <c r="AE66" s="96"/>
      <c r="AF66" s="96"/>
      <c r="AG66" s="96"/>
    </row>
    <row r="67" spans="1:34" ht="19.399999999999999" customHeight="1" x14ac:dyDescent="0.3">
      <c r="A67" s="346"/>
      <c r="B67" s="347"/>
      <c r="C67" s="347"/>
      <c r="D67" s="347"/>
      <c r="E67" s="347"/>
      <c r="F67" s="347"/>
      <c r="G67" s="347"/>
      <c r="H67" s="347"/>
      <c r="I67" s="347"/>
      <c r="J67" s="347"/>
      <c r="K67" s="347"/>
      <c r="L67" s="347"/>
      <c r="M67" s="347"/>
      <c r="N67" s="347"/>
      <c r="O67" s="347"/>
      <c r="P67" s="347"/>
      <c r="Q67" s="347"/>
      <c r="R67" s="347"/>
      <c r="S67" s="347"/>
      <c r="T67" s="347"/>
      <c r="U67" s="347"/>
      <c r="V67" s="264"/>
      <c r="Z67" s="14"/>
      <c r="AH67" s="13"/>
    </row>
    <row r="68" spans="1:34" ht="25.4" customHeight="1" x14ac:dyDescent="0.3">
      <c r="A68" s="334"/>
      <c r="B68" s="335"/>
      <c r="C68" s="335"/>
      <c r="D68" s="335"/>
      <c r="E68" s="335"/>
      <c r="F68" s="335"/>
      <c r="G68" s="335"/>
      <c r="H68" s="335"/>
      <c r="I68" s="335"/>
      <c r="J68" s="335"/>
      <c r="K68" s="68"/>
      <c r="L68" s="69"/>
      <c r="M68" s="165"/>
      <c r="N68" s="69"/>
      <c r="O68" s="69"/>
      <c r="P68" s="69"/>
      <c r="Q68" s="69"/>
      <c r="R68" s="275"/>
      <c r="S68" s="276"/>
      <c r="T68" s="276"/>
      <c r="U68" s="70"/>
      <c r="V68" s="13"/>
      <c r="Z68" s="14"/>
      <c r="AH68" s="13"/>
    </row>
    <row r="69" spans="1:34" s="95" customFormat="1" ht="17.149999999999999" customHeight="1" x14ac:dyDescent="0.3">
      <c r="A69" s="254"/>
      <c r="B69" s="269"/>
      <c r="C69" s="269"/>
      <c r="D69" s="269"/>
      <c r="E69" s="269"/>
      <c r="F69" s="269"/>
      <c r="G69" s="269"/>
      <c r="H69" s="269"/>
      <c r="I69" s="269"/>
      <c r="J69" s="269"/>
      <c r="K69" s="116"/>
      <c r="L69" s="157"/>
      <c r="M69" s="157"/>
      <c r="N69" s="157" t="s">
        <v>97</v>
      </c>
      <c r="O69" s="157"/>
      <c r="P69" s="157"/>
      <c r="Q69" s="118"/>
      <c r="R69" s="254"/>
      <c r="S69" s="254"/>
      <c r="T69" s="254"/>
      <c r="U69" s="115"/>
      <c r="V69" s="13"/>
      <c r="W69" s="114"/>
      <c r="X69" s="114"/>
      <c r="Y69" s="114"/>
      <c r="Z69" s="96"/>
      <c r="AA69" s="114"/>
      <c r="AB69" s="114"/>
      <c r="AC69" s="96"/>
      <c r="AD69" s="96"/>
      <c r="AE69" s="96"/>
      <c r="AF69" s="96"/>
      <c r="AG69" s="96"/>
    </row>
    <row r="70" spans="1:34" ht="30" customHeight="1" x14ac:dyDescent="0.3">
      <c r="A70" s="270"/>
      <c r="B70" s="271"/>
      <c r="C70" s="271"/>
      <c r="D70" s="271"/>
      <c r="E70" s="271"/>
      <c r="F70" s="271"/>
      <c r="G70" s="271"/>
      <c r="H70" s="271"/>
      <c r="I70" s="271"/>
      <c r="J70" s="271"/>
      <c r="K70" s="271"/>
      <c r="L70" s="271"/>
      <c r="M70" s="271"/>
      <c r="N70" s="271"/>
      <c r="O70" s="271"/>
      <c r="P70" s="271"/>
      <c r="Q70" s="271"/>
      <c r="R70" s="271"/>
      <c r="S70" s="271"/>
      <c r="T70" s="271"/>
      <c r="U70" s="271"/>
      <c r="V70" s="272"/>
    </row>
    <row r="71" spans="1:34" ht="25.4" customHeight="1" x14ac:dyDescent="0.3">
      <c r="A71" s="70"/>
      <c r="B71" s="273"/>
      <c r="C71" s="274"/>
      <c r="D71" s="274"/>
      <c r="E71" s="274"/>
      <c r="F71" s="274"/>
      <c r="G71" s="274"/>
      <c r="H71" s="274"/>
      <c r="I71" s="274"/>
      <c r="J71" s="274"/>
      <c r="K71" s="68"/>
      <c r="L71" s="69"/>
      <c r="M71" s="165"/>
      <c r="N71" s="69"/>
      <c r="O71" s="69"/>
      <c r="P71" s="69"/>
      <c r="Q71" s="69"/>
      <c r="R71" s="275"/>
      <c r="S71" s="276"/>
      <c r="T71" s="276"/>
      <c r="U71" s="70"/>
      <c r="V71" s="13"/>
    </row>
    <row r="72" spans="1:34" s="95" customFormat="1" ht="17.149999999999999" customHeight="1" x14ac:dyDescent="0.3">
      <c r="A72" s="253"/>
      <c r="B72" s="253"/>
      <c r="C72" s="253"/>
      <c r="D72" s="253"/>
      <c r="E72" s="253"/>
      <c r="F72" s="253"/>
      <c r="G72" s="253"/>
      <c r="H72" s="253"/>
      <c r="I72" s="253"/>
      <c r="J72" s="253"/>
      <c r="K72" s="116"/>
      <c r="L72" s="117"/>
      <c r="M72" s="117"/>
      <c r="N72" s="117" t="s">
        <v>97</v>
      </c>
      <c r="O72" s="117"/>
      <c r="P72" s="117"/>
      <c r="Q72" s="118"/>
      <c r="R72" s="254"/>
      <c r="S72" s="255"/>
      <c r="T72" s="255"/>
      <c r="U72" s="115"/>
      <c r="V72" s="13"/>
      <c r="W72" s="114"/>
      <c r="X72" s="114"/>
      <c r="Y72" s="114"/>
      <c r="Z72" s="96"/>
      <c r="AA72" s="114"/>
      <c r="AB72" s="114"/>
      <c r="AC72" s="96"/>
      <c r="AD72" s="96"/>
      <c r="AE72" s="96"/>
      <c r="AF72" s="96"/>
      <c r="AG72" s="96"/>
    </row>
    <row r="73" spans="1:34" ht="30" customHeight="1" x14ac:dyDescent="0.3">
      <c r="B73" s="32"/>
      <c r="C73" s="32"/>
      <c r="D73" s="32"/>
      <c r="E73" s="32"/>
      <c r="F73" s="32"/>
      <c r="G73" s="32"/>
      <c r="H73" s="32"/>
      <c r="I73" s="32"/>
      <c r="J73" s="32" t="s">
        <v>97</v>
      </c>
      <c r="K73" s="32"/>
      <c r="L73" s="32"/>
      <c r="M73" s="32"/>
      <c r="N73" s="32"/>
      <c r="O73" s="32"/>
      <c r="P73" s="32"/>
      <c r="Q73" s="13"/>
      <c r="R73" s="13"/>
      <c r="S73" s="13"/>
      <c r="T73" s="13"/>
      <c r="U73" s="13"/>
      <c r="V73" s="13"/>
    </row>
    <row r="74" spans="1:34" ht="30" customHeight="1" x14ac:dyDescent="0.3">
      <c r="B74" s="32"/>
      <c r="C74" s="32"/>
      <c r="D74" s="32"/>
      <c r="E74" s="32"/>
      <c r="F74" s="32"/>
      <c r="G74" s="32"/>
      <c r="H74" s="32"/>
      <c r="I74" s="32"/>
      <c r="J74" s="32"/>
      <c r="K74" s="32"/>
      <c r="L74" s="32"/>
      <c r="M74" s="32"/>
      <c r="N74" s="32"/>
      <c r="O74" s="32"/>
      <c r="P74" s="32"/>
      <c r="Q74" s="13"/>
      <c r="R74" s="13"/>
      <c r="S74" s="13"/>
      <c r="T74" s="13"/>
      <c r="U74" s="13"/>
      <c r="V74" s="13"/>
    </row>
    <row r="75" spans="1:34" ht="30" customHeight="1" x14ac:dyDescent="0.3">
      <c r="B75" s="32"/>
      <c r="C75" s="32"/>
      <c r="D75" s="32"/>
      <c r="E75" s="32"/>
      <c r="F75" s="32"/>
      <c r="G75" s="32"/>
      <c r="H75" s="32"/>
      <c r="I75" s="32"/>
      <c r="J75" s="32"/>
      <c r="K75" s="32"/>
      <c r="L75" s="32"/>
      <c r="M75" s="32"/>
      <c r="N75" s="32"/>
      <c r="O75" s="32"/>
      <c r="P75" s="32"/>
      <c r="Q75" s="13"/>
      <c r="R75" s="13"/>
      <c r="S75" s="13"/>
      <c r="T75" s="13"/>
      <c r="U75" s="13"/>
      <c r="V75" s="13"/>
    </row>
    <row r="76" spans="1:34" ht="30" customHeight="1" x14ac:dyDescent="0.3">
      <c r="B76" s="32"/>
      <c r="C76" s="32"/>
      <c r="D76" s="32"/>
      <c r="E76" s="32"/>
      <c r="F76" s="32"/>
      <c r="G76" s="32"/>
      <c r="H76" s="32"/>
      <c r="I76" s="32"/>
      <c r="J76" s="32"/>
      <c r="K76" s="32"/>
      <c r="L76" s="32"/>
      <c r="M76" s="32"/>
      <c r="N76" s="32"/>
      <c r="O76" s="32"/>
      <c r="P76" s="32"/>
      <c r="Q76" s="13"/>
      <c r="R76" s="13"/>
      <c r="S76" s="13"/>
      <c r="T76" s="13"/>
      <c r="U76" s="13"/>
      <c r="V76" s="13"/>
    </row>
    <row r="77" spans="1:34" ht="30" customHeight="1" x14ac:dyDescent="0.3">
      <c r="B77" s="32"/>
      <c r="C77" s="32"/>
      <c r="D77" s="32"/>
      <c r="E77" s="32"/>
      <c r="F77" s="32"/>
      <c r="G77" s="32"/>
      <c r="H77" s="32"/>
      <c r="I77" s="32"/>
      <c r="J77" s="32"/>
      <c r="K77" s="32"/>
      <c r="L77" s="32"/>
      <c r="M77" s="32"/>
      <c r="N77" s="32"/>
      <c r="O77" s="32"/>
      <c r="P77" s="32"/>
      <c r="Q77" s="13"/>
      <c r="R77" s="13"/>
      <c r="S77" s="13"/>
      <c r="T77" s="13"/>
      <c r="U77" s="13"/>
      <c r="V77" s="13"/>
    </row>
    <row r="78" spans="1:34" ht="30" customHeight="1" x14ac:dyDescent="0.3">
      <c r="B78" s="32"/>
      <c r="C78" s="32"/>
      <c r="D78" s="32"/>
      <c r="E78" s="32"/>
      <c r="F78" s="32"/>
      <c r="G78" s="32"/>
      <c r="H78" s="32"/>
      <c r="I78" s="32"/>
      <c r="J78" s="32"/>
      <c r="K78" s="32"/>
      <c r="L78" s="32"/>
      <c r="M78" s="32"/>
      <c r="N78" s="32"/>
      <c r="O78" s="32"/>
      <c r="P78" s="32"/>
      <c r="Q78" s="13"/>
      <c r="R78" s="13"/>
      <c r="S78" s="13"/>
      <c r="T78" s="13"/>
      <c r="U78" s="13"/>
      <c r="V78" s="13"/>
    </row>
    <row r="79" spans="1:34" ht="30" customHeight="1" x14ac:dyDescent="0.3">
      <c r="B79" s="32"/>
      <c r="C79" s="32"/>
      <c r="D79" s="32"/>
      <c r="E79" s="32"/>
      <c r="F79" s="32"/>
      <c r="G79" s="32"/>
      <c r="H79" s="32"/>
      <c r="I79" s="32"/>
      <c r="J79" s="32"/>
      <c r="K79" s="32"/>
      <c r="L79" s="32"/>
      <c r="M79" s="32"/>
      <c r="N79" s="32"/>
      <c r="O79" s="32"/>
      <c r="P79" s="32"/>
      <c r="Q79" s="13"/>
      <c r="R79" s="13"/>
      <c r="S79" s="13"/>
      <c r="T79" s="13"/>
      <c r="U79" s="13"/>
      <c r="V79" s="13"/>
    </row>
    <row r="80" spans="1:34" ht="30" customHeight="1" x14ac:dyDescent="0.3">
      <c r="B80" s="32"/>
      <c r="C80" s="32"/>
      <c r="D80" s="32"/>
      <c r="E80" s="32"/>
      <c r="F80" s="32"/>
      <c r="G80" s="32"/>
      <c r="H80" s="32"/>
      <c r="I80" s="32"/>
      <c r="J80" s="32"/>
      <c r="K80" s="32"/>
      <c r="L80" s="32"/>
      <c r="M80" s="32"/>
      <c r="N80" s="32"/>
      <c r="O80" s="32"/>
      <c r="P80" s="32"/>
      <c r="Q80" s="13"/>
      <c r="R80" s="13"/>
      <c r="S80" s="13"/>
      <c r="T80" s="13"/>
      <c r="U80" s="13"/>
      <c r="V80" s="13"/>
    </row>
    <row r="81" spans="2:25" ht="30" customHeight="1" x14ac:dyDescent="0.3">
      <c r="B81" s="32"/>
      <c r="C81" s="32"/>
      <c r="D81" s="32"/>
      <c r="E81" s="32"/>
      <c r="F81" s="32"/>
      <c r="G81" s="32"/>
      <c r="H81" s="32"/>
      <c r="I81" s="32"/>
      <c r="J81" s="32"/>
      <c r="K81" s="32"/>
      <c r="L81" s="32"/>
      <c r="M81" s="32"/>
      <c r="N81" s="32"/>
      <c r="O81" s="32"/>
      <c r="P81" s="32"/>
      <c r="Q81" s="13"/>
      <c r="R81" s="13"/>
      <c r="S81" s="13"/>
      <c r="T81" s="13"/>
      <c r="U81" s="13"/>
      <c r="V81" s="13"/>
    </row>
    <row r="82" spans="2:25" ht="30" customHeight="1" x14ac:dyDescent="0.3">
      <c r="B82" s="32"/>
      <c r="C82" s="32"/>
      <c r="D82" s="32"/>
      <c r="E82" s="32"/>
      <c r="F82" s="32"/>
      <c r="G82" s="32"/>
      <c r="H82" s="32"/>
      <c r="I82" s="32"/>
      <c r="J82" s="32"/>
      <c r="K82" s="32"/>
      <c r="L82" s="32"/>
      <c r="M82" s="32"/>
      <c r="N82" s="32"/>
      <c r="O82" s="32"/>
      <c r="P82" s="32"/>
      <c r="Q82" s="13"/>
      <c r="R82" s="13"/>
      <c r="S82" s="13"/>
      <c r="T82" s="13"/>
      <c r="U82" s="13"/>
      <c r="V82" s="13"/>
    </row>
    <row r="83" spans="2:25" ht="30" customHeight="1" x14ac:dyDescent="0.3">
      <c r="B83" s="32"/>
      <c r="C83" s="32"/>
      <c r="D83" s="32"/>
      <c r="E83" s="32"/>
      <c r="F83" s="32"/>
      <c r="G83" s="32"/>
      <c r="H83" s="32"/>
      <c r="I83" s="32"/>
      <c r="J83" s="32"/>
      <c r="K83" s="32"/>
      <c r="L83" s="32"/>
      <c r="M83" s="32"/>
      <c r="N83" s="32"/>
      <c r="O83" s="32"/>
      <c r="P83" s="32"/>
      <c r="Q83" s="13"/>
      <c r="R83" s="13"/>
      <c r="S83" s="13"/>
      <c r="T83" s="13"/>
      <c r="U83" s="13"/>
      <c r="V83" s="13"/>
    </row>
    <row r="84" spans="2:25" ht="30" customHeight="1" x14ac:dyDescent="0.3">
      <c r="B84" s="32"/>
      <c r="C84" s="32"/>
      <c r="D84" s="32"/>
      <c r="E84" s="32"/>
      <c r="F84" s="32"/>
      <c r="G84" s="32"/>
      <c r="H84" s="32"/>
      <c r="I84" s="32"/>
      <c r="J84" s="32"/>
      <c r="K84" s="32"/>
      <c r="L84" s="32"/>
      <c r="M84" s="32"/>
      <c r="N84" s="32"/>
      <c r="O84" s="32"/>
      <c r="P84" s="32"/>
      <c r="Q84" s="13"/>
      <c r="R84" s="13"/>
      <c r="S84" s="13"/>
      <c r="T84" s="13"/>
      <c r="U84" s="13"/>
      <c r="V84" s="13"/>
    </row>
    <row r="85" spans="2:25" ht="30" customHeight="1" x14ac:dyDescent="0.3">
      <c r="B85" s="32"/>
      <c r="C85" s="32"/>
      <c r="D85" s="32"/>
      <c r="E85" s="32"/>
      <c r="F85" s="32"/>
      <c r="G85" s="32"/>
      <c r="H85" s="32"/>
      <c r="I85" s="32"/>
      <c r="J85" s="32"/>
      <c r="K85" s="32"/>
      <c r="L85" s="32"/>
      <c r="M85" s="32"/>
      <c r="N85" s="32"/>
      <c r="O85" s="32"/>
      <c r="P85" s="32"/>
      <c r="Q85" s="13"/>
      <c r="R85" s="13"/>
      <c r="S85" s="13"/>
      <c r="T85" s="13"/>
      <c r="U85" s="13"/>
      <c r="V85" s="13"/>
    </row>
    <row r="86" spans="2:25" ht="30" customHeight="1" x14ac:dyDescent="0.3">
      <c r="B86" s="32"/>
      <c r="C86" s="32"/>
      <c r="D86" s="32"/>
      <c r="E86" s="32"/>
      <c r="F86" s="32"/>
      <c r="G86" s="32"/>
      <c r="H86" s="32"/>
      <c r="I86" s="32"/>
      <c r="J86" s="32"/>
      <c r="K86" s="32"/>
      <c r="L86" s="32"/>
      <c r="M86" s="32"/>
      <c r="N86" s="32"/>
      <c r="O86" s="32"/>
      <c r="P86" s="32"/>
      <c r="Q86" s="13"/>
      <c r="R86" s="13"/>
      <c r="S86" s="13"/>
      <c r="T86" s="13"/>
      <c r="U86" s="13"/>
      <c r="V86" s="13"/>
    </row>
    <row r="87" spans="2:25" ht="30" customHeight="1" x14ac:dyDescent="0.3">
      <c r="B87" s="32"/>
      <c r="C87" s="32"/>
      <c r="D87" s="32"/>
      <c r="E87" s="32"/>
      <c r="F87" s="32"/>
      <c r="G87" s="32"/>
      <c r="H87" s="32"/>
      <c r="I87" s="32"/>
      <c r="J87" s="32"/>
      <c r="K87" s="32"/>
      <c r="L87" s="32"/>
      <c r="M87" s="32"/>
      <c r="N87" s="32"/>
      <c r="O87" s="32"/>
      <c r="P87" s="32"/>
      <c r="Q87" s="13"/>
      <c r="R87" s="13"/>
      <c r="S87" s="13"/>
      <c r="T87" s="13"/>
      <c r="U87" s="13"/>
      <c r="V87" s="13"/>
    </row>
    <row r="88" spans="2:25" ht="30" customHeight="1" x14ac:dyDescent="0.3">
      <c r="B88" s="32"/>
      <c r="C88" s="32"/>
      <c r="D88" s="32"/>
      <c r="E88" s="32"/>
      <c r="F88" s="32"/>
      <c r="G88" s="32"/>
      <c r="H88" s="32"/>
      <c r="I88" s="32"/>
      <c r="J88" s="32"/>
      <c r="K88" s="32"/>
      <c r="L88" s="32"/>
      <c r="M88" s="32"/>
      <c r="N88" s="32"/>
      <c r="O88" s="32"/>
      <c r="P88" s="32"/>
      <c r="Q88" s="13"/>
      <c r="R88" s="13"/>
      <c r="S88" s="13"/>
      <c r="T88" s="13"/>
      <c r="U88" s="13"/>
      <c r="V88" s="13"/>
    </row>
    <row r="89" spans="2:25" ht="30" customHeight="1" x14ac:dyDescent="0.3">
      <c r="B89" s="32"/>
      <c r="C89" s="32"/>
      <c r="D89" s="32"/>
      <c r="E89" s="32"/>
      <c r="F89" s="32"/>
      <c r="G89" s="32"/>
      <c r="H89" s="32"/>
      <c r="I89" s="32"/>
      <c r="J89" s="32"/>
      <c r="K89" s="32"/>
      <c r="L89" s="32"/>
      <c r="M89" s="32"/>
      <c r="N89" s="32"/>
      <c r="O89" s="32"/>
      <c r="P89" s="32"/>
      <c r="Q89" s="13"/>
      <c r="R89" s="13"/>
      <c r="S89" s="13"/>
      <c r="T89" s="13"/>
      <c r="U89" s="13"/>
      <c r="V89" s="13"/>
    </row>
    <row r="90" spans="2:25" ht="30" customHeight="1" x14ac:dyDescent="0.3">
      <c r="B90" s="32"/>
      <c r="C90" s="32"/>
      <c r="D90" s="32"/>
      <c r="E90" s="32"/>
      <c r="F90" s="32"/>
      <c r="G90" s="32"/>
      <c r="H90" s="32"/>
      <c r="I90" s="32"/>
      <c r="J90" s="32"/>
      <c r="K90" s="32"/>
      <c r="L90" s="32"/>
      <c r="M90" s="32"/>
      <c r="N90" s="32"/>
      <c r="O90" s="32"/>
      <c r="P90" s="32"/>
      <c r="Q90" s="13"/>
      <c r="R90" s="13"/>
      <c r="S90" s="13"/>
      <c r="T90" s="13"/>
      <c r="U90" s="13"/>
      <c r="V90" s="13"/>
      <c r="X90" s="46"/>
      <c r="Y90" s="46"/>
    </row>
    <row r="91" spans="2:25" ht="30" customHeight="1" x14ac:dyDescent="0.3">
      <c r="B91" s="32"/>
      <c r="C91" s="32"/>
      <c r="D91" s="32"/>
      <c r="E91" s="32"/>
      <c r="F91" s="32"/>
      <c r="G91" s="32"/>
      <c r="H91" s="32"/>
      <c r="I91" s="32"/>
      <c r="J91" s="32"/>
      <c r="K91" s="32"/>
      <c r="L91" s="32"/>
      <c r="M91" s="32"/>
      <c r="N91" s="32"/>
      <c r="O91" s="32"/>
      <c r="P91" s="32"/>
      <c r="Q91" s="13"/>
      <c r="R91" s="13"/>
      <c r="S91" s="13"/>
      <c r="T91" s="13"/>
      <c r="U91" s="13"/>
      <c r="V91" s="13"/>
      <c r="Y91" s="44" t="s">
        <v>28</v>
      </c>
    </row>
    <row r="92" spans="2:25" ht="30" customHeight="1" x14ac:dyDescent="0.3">
      <c r="B92" s="32"/>
      <c r="C92" s="32"/>
      <c r="D92" s="32"/>
      <c r="E92" s="32"/>
      <c r="F92" s="32"/>
      <c r="G92" s="32"/>
      <c r="H92" s="32"/>
      <c r="I92" s="32"/>
      <c r="J92" s="32"/>
      <c r="K92" s="32"/>
      <c r="L92" s="32"/>
      <c r="M92" s="32"/>
      <c r="N92" s="32"/>
      <c r="O92" s="32"/>
      <c r="P92" s="32"/>
      <c r="Q92" s="13"/>
      <c r="R92" s="13"/>
      <c r="S92" s="13"/>
      <c r="T92" s="13"/>
      <c r="U92" s="13"/>
      <c r="V92" s="13"/>
      <c r="Y92" s="44" t="s">
        <v>29</v>
      </c>
    </row>
    <row r="93" spans="2:25" ht="30" customHeight="1" x14ac:dyDescent="0.3">
      <c r="B93" s="32"/>
      <c r="C93" s="32"/>
      <c r="D93" s="32"/>
      <c r="E93" s="32"/>
      <c r="F93" s="32"/>
      <c r="G93" s="32"/>
      <c r="H93" s="32"/>
      <c r="I93" s="32"/>
      <c r="J93" s="32"/>
      <c r="K93" s="32"/>
      <c r="L93" s="32"/>
      <c r="M93" s="32"/>
      <c r="N93" s="32"/>
      <c r="O93" s="32"/>
      <c r="P93" s="32"/>
      <c r="Q93" s="13"/>
      <c r="R93" s="13"/>
      <c r="S93" s="13"/>
      <c r="T93" s="13"/>
      <c r="U93" s="13"/>
      <c r="V93" s="13"/>
      <c r="Y93" s="44" t="s">
        <v>30</v>
      </c>
    </row>
    <row r="94" spans="2:25" ht="30" customHeight="1" x14ac:dyDescent="0.3">
      <c r="B94" s="32"/>
      <c r="C94" s="32"/>
      <c r="D94" s="32"/>
      <c r="E94" s="32"/>
      <c r="F94" s="32"/>
      <c r="G94" s="32"/>
      <c r="H94" s="32"/>
      <c r="I94" s="32"/>
      <c r="J94" s="32"/>
      <c r="K94" s="32"/>
      <c r="L94" s="32"/>
      <c r="M94" s="32"/>
      <c r="N94" s="32"/>
      <c r="O94" s="32"/>
      <c r="P94" s="32"/>
      <c r="Q94" s="13"/>
      <c r="R94" s="13"/>
      <c r="S94" s="13"/>
      <c r="T94" s="13"/>
      <c r="U94" s="13"/>
      <c r="V94" s="13"/>
      <c r="Y94" s="44" t="s">
        <v>31</v>
      </c>
    </row>
    <row r="95" spans="2:25" ht="30" customHeight="1" x14ac:dyDescent="0.3">
      <c r="B95" s="32"/>
      <c r="C95" s="32"/>
      <c r="D95" s="32"/>
      <c r="E95" s="32"/>
      <c r="F95" s="32"/>
      <c r="G95" s="32"/>
      <c r="H95" s="32"/>
      <c r="I95" s="32"/>
      <c r="J95" s="32"/>
      <c r="K95" s="32"/>
      <c r="L95" s="32"/>
      <c r="M95" s="32"/>
      <c r="N95" s="32"/>
      <c r="O95" s="32"/>
      <c r="P95" s="32"/>
      <c r="Q95" s="13"/>
      <c r="R95" s="13"/>
      <c r="S95" s="13"/>
      <c r="T95" s="13"/>
      <c r="U95" s="13"/>
      <c r="V95" s="13"/>
      <c r="Y95" s="44" t="s">
        <v>32</v>
      </c>
    </row>
    <row r="96" spans="2:25" ht="30" customHeight="1" x14ac:dyDescent="0.3">
      <c r="Q96" s="13"/>
      <c r="R96" s="13"/>
      <c r="S96" s="13"/>
      <c r="T96" s="13"/>
      <c r="U96" s="13"/>
      <c r="V96" s="13"/>
      <c r="Y96" s="44" t="s">
        <v>33</v>
      </c>
    </row>
    <row r="97" spans="17:25" ht="30" customHeight="1" x14ac:dyDescent="0.3">
      <c r="Q97" s="13"/>
      <c r="R97" s="13"/>
      <c r="S97" s="13"/>
      <c r="T97" s="13"/>
      <c r="U97" s="13"/>
      <c r="V97" s="13"/>
      <c r="Y97" s="44" t="s">
        <v>34</v>
      </c>
    </row>
    <row r="98" spans="17:25" ht="30" customHeight="1" x14ac:dyDescent="0.3">
      <c r="Q98" s="13"/>
      <c r="R98" s="13"/>
      <c r="S98" s="13"/>
      <c r="T98" s="13"/>
      <c r="U98" s="13"/>
      <c r="V98" s="13"/>
      <c r="Y98" s="44" t="s">
        <v>35</v>
      </c>
    </row>
    <row r="99" spans="17:25" ht="30" customHeight="1" x14ac:dyDescent="0.3">
      <c r="Q99" s="13"/>
      <c r="R99" s="13"/>
      <c r="S99" s="13"/>
      <c r="T99" s="13"/>
      <c r="U99" s="13"/>
      <c r="V99" s="13"/>
      <c r="Y99" s="44" t="s">
        <v>36</v>
      </c>
    </row>
    <row r="100" spans="17:25" ht="30" customHeight="1" x14ac:dyDescent="0.3">
      <c r="Q100" s="13"/>
      <c r="R100" s="13"/>
      <c r="S100" s="13"/>
      <c r="T100" s="13"/>
      <c r="U100" s="13"/>
      <c r="V100" s="13"/>
      <c r="Y100" s="44" t="s">
        <v>37</v>
      </c>
    </row>
    <row r="101" spans="17:25" ht="30" customHeight="1" x14ac:dyDescent="0.3">
      <c r="Q101" s="13"/>
      <c r="R101" s="13"/>
      <c r="S101" s="13"/>
      <c r="T101" s="13"/>
      <c r="U101" s="13"/>
      <c r="V101" s="13"/>
      <c r="Y101" s="44" t="s">
        <v>38</v>
      </c>
    </row>
    <row r="102" spans="17:25" ht="30" customHeight="1" x14ac:dyDescent="0.3">
      <c r="Q102" s="13"/>
      <c r="R102" s="13"/>
      <c r="S102" s="13"/>
      <c r="T102" s="13"/>
      <c r="U102" s="13"/>
      <c r="V102" s="13"/>
      <c r="Y102" s="44" t="s">
        <v>39</v>
      </c>
    </row>
    <row r="103" spans="17:25" ht="30" customHeight="1" x14ac:dyDescent="0.3">
      <c r="Q103" s="13"/>
      <c r="R103" s="13"/>
      <c r="S103" s="13"/>
      <c r="T103" s="13"/>
      <c r="U103" s="13"/>
      <c r="V103" s="13"/>
      <c r="Y103" s="44" t="s">
        <v>40</v>
      </c>
    </row>
    <row r="104" spans="17:25" ht="30" customHeight="1" x14ac:dyDescent="0.3">
      <c r="Q104" s="13"/>
      <c r="R104" s="13"/>
      <c r="S104" s="13"/>
      <c r="T104" s="13"/>
      <c r="U104" s="13"/>
      <c r="V104" s="13"/>
      <c r="Y104" s="44" t="s">
        <v>41</v>
      </c>
    </row>
    <row r="105" spans="17:25" ht="30" customHeight="1" x14ac:dyDescent="0.3">
      <c r="Q105" s="13"/>
      <c r="R105" s="13"/>
      <c r="S105" s="13"/>
      <c r="T105" s="13"/>
      <c r="U105" s="13"/>
      <c r="V105" s="13"/>
      <c r="Y105" s="44" t="s">
        <v>42</v>
      </c>
    </row>
    <row r="106" spans="17:25" ht="30" customHeight="1" x14ac:dyDescent="0.3">
      <c r="Q106" s="13"/>
      <c r="R106" s="13"/>
      <c r="S106" s="13"/>
      <c r="T106" s="13"/>
      <c r="U106" s="13"/>
      <c r="V106" s="13"/>
      <c r="Y106" s="44" t="s">
        <v>43</v>
      </c>
    </row>
    <row r="107" spans="17:25" ht="30" customHeight="1" x14ac:dyDescent="0.3">
      <c r="Q107" s="13"/>
      <c r="R107" s="13"/>
      <c r="S107" s="13"/>
      <c r="T107" s="13"/>
      <c r="U107" s="13"/>
      <c r="V107" s="13"/>
      <c r="Y107" s="44" t="s">
        <v>44</v>
      </c>
    </row>
    <row r="108" spans="17:25" ht="30" customHeight="1" x14ac:dyDescent="0.3">
      <c r="Q108" s="13"/>
      <c r="R108" s="13"/>
      <c r="S108" s="13"/>
      <c r="T108" s="13"/>
      <c r="U108" s="13"/>
      <c r="V108" s="13"/>
      <c r="Y108" s="44" t="s">
        <v>45</v>
      </c>
    </row>
    <row r="109" spans="17:25" ht="30" customHeight="1" x14ac:dyDescent="0.3">
      <c r="Q109" s="13"/>
      <c r="R109" s="13"/>
      <c r="S109" s="13"/>
      <c r="T109" s="13"/>
      <c r="U109" s="13"/>
      <c r="V109" s="13"/>
      <c r="Y109" s="44" t="s">
        <v>46</v>
      </c>
    </row>
    <row r="110" spans="17:25" ht="30" customHeight="1" x14ac:dyDescent="0.3">
      <c r="Q110" s="13"/>
      <c r="R110" s="13"/>
      <c r="S110" s="13"/>
      <c r="T110" s="13"/>
      <c r="U110" s="13"/>
      <c r="V110" s="13"/>
      <c r="Y110" s="44" t="s">
        <v>47</v>
      </c>
    </row>
    <row r="111" spans="17:25" ht="30" customHeight="1" x14ac:dyDescent="0.3">
      <c r="Q111" s="13"/>
      <c r="R111" s="13"/>
      <c r="S111" s="13"/>
      <c r="T111" s="13"/>
      <c r="U111" s="13"/>
      <c r="V111" s="13"/>
      <c r="Y111" s="44" t="s">
        <v>48</v>
      </c>
    </row>
    <row r="112" spans="17:25" ht="30" customHeight="1" x14ac:dyDescent="0.3">
      <c r="Q112" s="13"/>
      <c r="R112" s="13"/>
      <c r="S112" s="13"/>
      <c r="T112" s="13"/>
      <c r="U112" s="13"/>
      <c r="V112" s="13"/>
      <c r="Y112" s="44" t="s">
        <v>49</v>
      </c>
    </row>
    <row r="113" spans="12:25" ht="30" customHeight="1" x14ac:dyDescent="0.3">
      <c r="Q113" s="13"/>
      <c r="R113" s="13"/>
      <c r="S113" s="13"/>
      <c r="T113" s="13"/>
      <c r="U113" s="13"/>
      <c r="V113" s="13"/>
      <c r="Y113" s="44" t="s">
        <v>50</v>
      </c>
    </row>
    <row r="114" spans="12:25" ht="30" customHeight="1" x14ac:dyDescent="0.3">
      <c r="Q114" s="13"/>
      <c r="R114" s="13"/>
      <c r="S114" s="13"/>
      <c r="T114" s="13"/>
      <c r="U114" s="13"/>
      <c r="V114" s="13"/>
      <c r="Y114" s="45" t="s">
        <v>51</v>
      </c>
    </row>
    <row r="115" spans="12:25" ht="30" customHeight="1" x14ac:dyDescent="0.3">
      <c r="Q115" s="13"/>
      <c r="R115" s="13"/>
      <c r="S115" s="13"/>
      <c r="T115" s="13"/>
      <c r="U115" s="13"/>
      <c r="V115" s="13"/>
      <c r="Y115" s="44" t="s">
        <v>52</v>
      </c>
    </row>
    <row r="116" spans="12:25" ht="30" customHeight="1" x14ac:dyDescent="0.3">
      <c r="Q116" s="13"/>
      <c r="R116" s="13"/>
      <c r="S116" s="13"/>
      <c r="T116" s="13"/>
      <c r="U116" s="13"/>
      <c r="V116" s="13"/>
      <c r="Y116" s="44" t="s">
        <v>53</v>
      </c>
    </row>
    <row r="117" spans="12:25" ht="30" customHeight="1" x14ac:dyDescent="0.3">
      <c r="Q117" s="13"/>
      <c r="R117" s="13"/>
      <c r="S117" s="13"/>
      <c r="T117" s="13"/>
      <c r="U117" s="13"/>
      <c r="V117" s="13"/>
      <c r="Y117" s="45" t="s">
        <v>54</v>
      </c>
    </row>
    <row r="118" spans="12:25" ht="30" customHeight="1" x14ac:dyDescent="0.3">
      <c r="Q118" s="13"/>
      <c r="R118" s="13"/>
      <c r="S118" s="13"/>
      <c r="T118" s="13"/>
      <c r="U118" s="13"/>
      <c r="V118" s="13"/>
      <c r="Y118" s="45" t="s">
        <v>55</v>
      </c>
    </row>
    <row r="119" spans="12:25" ht="30" customHeight="1" x14ac:dyDescent="0.3">
      <c r="Q119" s="13"/>
      <c r="R119" s="13"/>
      <c r="S119" s="13"/>
      <c r="T119" s="13"/>
      <c r="U119" s="13"/>
      <c r="V119" s="13"/>
      <c r="Y119" s="44" t="s">
        <v>56</v>
      </c>
    </row>
    <row r="120" spans="12:25" ht="30" customHeight="1" x14ac:dyDescent="0.3">
      <c r="Q120" s="13"/>
      <c r="R120" s="13"/>
      <c r="S120" s="13"/>
      <c r="T120" s="13"/>
      <c r="U120" s="13"/>
      <c r="V120" s="13"/>
      <c r="Y120" s="45" t="s">
        <v>57</v>
      </c>
    </row>
    <row r="121" spans="12:25" ht="56.25" customHeight="1" x14ac:dyDescent="0.3">
      <c r="L121" s="163"/>
      <c r="M121" s="163"/>
      <c r="N121" s="38"/>
      <c r="O121" s="38"/>
      <c r="P121" s="38"/>
      <c r="Q121" s="14"/>
      <c r="R121" s="14"/>
      <c r="S121" s="14"/>
      <c r="T121" s="14"/>
      <c r="U121" s="14"/>
      <c r="V121" s="13"/>
      <c r="Y121" s="44" t="s">
        <v>58</v>
      </c>
    </row>
    <row r="122" spans="12:25" ht="29.25" customHeight="1" x14ac:dyDescent="0.3">
      <c r="L122" s="38" t="s">
        <v>17</v>
      </c>
      <c r="M122" s="38"/>
      <c r="N122" s="38"/>
      <c r="O122" s="38"/>
      <c r="P122" s="38"/>
      <c r="Q122" s="14"/>
      <c r="R122" s="14"/>
      <c r="S122" s="164" t="s">
        <v>100</v>
      </c>
      <c r="T122" s="164"/>
      <c r="U122" s="14"/>
      <c r="V122" s="13"/>
      <c r="Y122" s="45" t="s">
        <v>59</v>
      </c>
    </row>
    <row r="123" spans="12:25" ht="18" customHeight="1" x14ac:dyDescent="0.3">
      <c r="L123" s="38" t="s">
        <v>103</v>
      </c>
      <c r="M123" s="38"/>
      <c r="N123" s="38"/>
      <c r="O123" s="38"/>
      <c r="P123" s="38"/>
      <c r="Q123" s="14"/>
      <c r="R123" s="14"/>
      <c r="S123" s="164" t="s">
        <v>98</v>
      </c>
      <c r="T123" s="164"/>
      <c r="U123" s="14"/>
      <c r="V123" s="13"/>
      <c r="Y123" s="45" t="s">
        <v>60</v>
      </c>
    </row>
    <row r="124" spans="12:25" ht="33" customHeight="1" x14ac:dyDescent="0.3">
      <c r="L124" s="38" t="s">
        <v>104</v>
      </c>
      <c r="M124" s="38"/>
      <c r="N124" s="38"/>
      <c r="O124" s="38"/>
      <c r="P124" s="38"/>
      <c r="Q124" s="14"/>
      <c r="R124" s="14"/>
      <c r="S124" s="164" t="s">
        <v>94</v>
      </c>
      <c r="T124" s="164"/>
      <c r="U124" s="14"/>
      <c r="V124" s="13"/>
      <c r="Y124" s="45" t="s">
        <v>61</v>
      </c>
    </row>
    <row r="125" spans="12:25" ht="34.5" customHeight="1" x14ac:dyDescent="0.3">
      <c r="L125" s="38" t="s">
        <v>105</v>
      </c>
      <c r="M125" s="38"/>
      <c r="N125" s="38"/>
      <c r="O125" s="38"/>
      <c r="P125" s="38"/>
      <c r="Q125" s="14"/>
      <c r="R125" s="14"/>
      <c r="S125" s="164" t="s">
        <v>173</v>
      </c>
      <c r="T125" s="164"/>
      <c r="U125" s="14"/>
      <c r="V125" s="13"/>
      <c r="Y125" s="45" t="s">
        <v>62</v>
      </c>
    </row>
    <row r="126" spans="12:25" ht="45" customHeight="1" x14ac:dyDescent="0.3">
      <c r="L126" s="38" t="s">
        <v>106</v>
      </c>
      <c r="M126" s="38"/>
      <c r="N126" s="38"/>
      <c r="O126" s="38"/>
      <c r="P126" s="38"/>
      <c r="Q126" s="14"/>
      <c r="R126" s="14"/>
      <c r="S126" s="164" t="s">
        <v>95</v>
      </c>
      <c r="T126" s="164"/>
      <c r="U126" s="14"/>
      <c r="V126" s="13"/>
      <c r="Y126" s="45" t="s">
        <v>63</v>
      </c>
    </row>
    <row r="127" spans="12:25" ht="30" customHeight="1" x14ac:dyDescent="0.3">
      <c r="L127" s="38" t="s">
        <v>115</v>
      </c>
      <c r="M127" s="38"/>
      <c r="N127" s="38"/>
      <c r="O127" s="38"/>
      <c r="P127" s="38"/>
      <c r="Q127" s="14"/>
      <c r="R127" s="14"/>
      <c r="S127" s="164" t="s">
        <v>96</v>
      </c>
      <c r="T127" s="14"/>
      <c r="U127" s="14"/>
      <c r="V127" s="13"/>
      <c r="Y127" s="45" t="s">
        <v>64</v>
      </c>
    </row>
    <row r="128" spans="12:25" ht="30" customHeight="1" x14ac:dyDescent="0.3">
      <c r="L128" s="38"/>
      <c r="M128" s="38"/>
      <c r="N128" s="38"/>
      <c r="O128" s="38"/>
      <c r="P128" s="38"/>
      <c r="Q128" s="14"/>
      <c r="R128" s="14"/>
      <c r="S128" s="14" t="s">
        <v>180</v>
      </c>
      <c r="T128" s="14"/>
      <c r="U128" s="14"/>
      <c r="V128" s="13"/>
      <c r="Y128" s="44" t="s">
        <v>65</v>
      </c>
    </row>
    <row r="129" spans="12:25" ht="30" customHeight="1" x14ac:dyDescent="0.3">
      <c r="L129" s="38"/>
      <c r="M129" s="38"/>
      <c r="N129" s="38"/>
      <c r="O129" s="38"/>
      <c r="P129" s="38"/>
      <c r="Q129" s="14"/>
      <c r="R129" s="14"/>
      <c r="S129" s="14"/>
      <c r="T129" s="14"/>
      <c r="U129" s="14"/>
      <c r="V129" s="13"/>
      <c r="Y129" s="45" t="s">
        <v>66</v>
      </c>
    </row>
    <row r="130" spans="12:25" ht="30" customHeight="1" x14ac:dyDescent="0.3">
      <c r="L130" s="38"/>
      <c r="M130" s="38"/>
      <c r="N130" s="38"/>
      <c r="O130" s="38"/>
      <c r="P130" s="38"/>
      <c r="Q130" s="14"/>
      <c r="R130" s="14"/>
      <c r="S130" s="14"/>
      <c r="T130" s="14"/>
      <c r="U130" s="14"/>
      <c r="V130" s="13"/>
      <c r="Y130" s="44" t="s">
        <v>90</v>
      </c>
    </row>
    <row r="131" spans="12:25" ht="30" customHeight="1" x14ac:dyDescent="0.3">
      <c r="Q131" s="13"/>
      <c r="R131" s="13"/>
      <c r="S131" s="13"/>
      <c r="T131" s="13"/>
      <c r="U131" s="13"/>
      <c r="V131" s="13"/>
      <c r="Y131" s="45" t="s">
        <v>67</v>
      </c>
    </row>
    <row r="132" spans="12:25" ht="30" customHeight="1" x14ac:dyDescent="0.3">
      <c r="Q132" s="13"/>
      <c r="R132" s="13"/>
      <c r="S132" s="13"/>
      <c r="T132" s="13"/>
      <c r="U132" s="13"/>
      <c r="V132" s="13"/>
      <c r="Y132" s="44" t="s">
        <v>68</v>
      </c>
    </row>
    <row r="133" spans="12:25" ht="30" customHeight="1" x14ac:dyDescent="0.3">
      <c r="Q133" s="13"/>
      <c r="R133" s="13"/>
      <c r="S133" s="13"/>
      <c r="T133" s="13"/>
      <c r="U133" s="13"/>
      <c r="V133" s="13"/>
      <c r="Y133" s="45" t="s">
        <v>69</v>
      </c>
    </row>
    <row r="134" spans="12:25" ht="30" customHeight="1" x14ac:dyDescent="0.3">
      <c r="Q134" s="13"/>
      <c r="R134" s="13"/>
      <c r="S134" s="13"/>
      <c r="T134" s="13"/>
      <c r="U134" s="13"/>
      <c r="V134" s="13"/>
      <c r="Y134" s="45" t="s">
        <v>70</v>
      </c>
    </row>
    <row r="135" spans="12:25" ht="30" customHeight="1" x14ac:dyDescent="0.3">
      <c r="Q135" s="13"/>
      <c r="R135" s="13"/>
      <c r="S135" s="13"/>
      <c r="T135" s="13"/>
      <c r="U135" s="13"/>
      <c r="V135" s="13"/>
      <c r="Y135" s="44" t="s">
        <v>71</v>
      </c>
    </row>
    <row r="136" spans="12:25" ht="30" customHeight="1" x14ac:dyDescent="0.3">
      <c r="Q136" s="13"/>
      <c r="R136" s="13"/>
      <c r="S136" s="13"/>
      <c r="T136" s="13"/>
      <c r="U136" s="13"/>
      <c r="V136" s="13"/>
      <c r="Y136" s="44" t="s">
        <v>72</v>
      </c>
    </row>
    <row r="137" spans="12:25" ht="30" customHeight="1" x14ac:dyDescent="0.3">
      <c r="Q137" s="13"/>
      <c r="R137" s="13"/>
      <c r="S137" s="13"/>
      <c r="T137" s="13"/>
      <c r="U137" s="13"/>
      <c r="V137" s="13"/>
      <c r="Y137" s="45" t="s">
        <v>73</v>
      </c>
    </row>
    <row r="138" spans="12:25" ht="30" customHeight="1" x14ac:dyDescent="0.3">
      <c r="Q138" s="13"/>
      <c r="R138" s="13"/>
      <c r="S138" s="13"/>
      <c r="T138" s="13"/>
      <c r="U138" s="13"/>
      <c r="V138" s="13"/>
      <c r="Y138" s="45" t="s">
        <v>74</v>
      </c>
    </row>
    <row r="139" spans="12:25" ht="30" customHeight="1" x14ac:dyDescent="0.3">
      <c r="Q139" s="13"/>
      <c r="R139" s="13"/>
      <c r="S139" s="13"/>
      <c r="T139" s="13"/>
      <c r="U139" s="13"/>
      <c r="V139" s="13"/>
      <c r="Y139" s="45" t="s">
        <v>75</v>
      </c>
    </row>
    <row r="140" spans="12:25" ht="30" customHeight="1" x14ac:dyDescent="0.3">
      <c r="Q140" s="13"/>
      <c r="R140" s="13"/>
      <c r="S140" s="13"/>
      <c r="T140" s="13"/>
      <c r="U140" s="13"/>
      <c r="V140" s="13"/>
      <c r="Y140" s="44" t="s">
        <v>76</v>
      </c>
    </row>
    <row r="141" spans="12:25" ht="30" customHeight="1" x14ac:dyDescent="0.3">
      <c r="Q141" s="13"/>
      <c r="R141" s="13"/>
      <c r="S141" s="13"/>
      <c r="T141" s="13"/>
      <c r="U141" s="13"/>
      <c r="V141" s="13"/>
      <c r="Y141" s="44" t="s">
        <v>77</v>
      </c>
    </row>
    <row r="142" spans="12:25" ht="30" customHeight="1" x14ac:dyDescent="0.3">
      <c r="Q142" s="13"/>
      <c r="R142" s="13"/>
      <c r="S142" s="13"/>
      <c r="T142" s="13"/>
      <c r="U142" s="13"/>
      <c r="V142" s="13"/>
      <c r="Y142" s="45" t="s">
        <v>78</v>
      </c>
    </row>
    <row r="143" spans="12:25" ht="30" customHeight="1" x14ac:dyDescent="0.3">
      <c r="Q143" s="13"/>
      <c r="R143" s="13"/>
      <c r="S143" s="13"/>
      <c r="T143" s="13"/>
      <c r="U143" s="13"/>
      <c r="V143" s="13"/>
      <c r="Y143" s="44" t="s">
        <v>79</v>
      </c>
    </row>
    <row r="144" spans="12:25" ht="30" customHeight="1" x14ac:dyDescent="0.3">
      <c r="Q144" s="13"/>
      <c r="R144" s="13"/>
      <c r="S144" s="13"/>
      <c r="T144" s="13"/>
      <c r="U144" s="13"/>
      <c r="V144" s="13"/>
      <c r="Y144" s="45" t="s">
        <v>80</v>
      </c>
    </row>
    <row r="145" spans="17:25" ht="30" customHeight="1" x14ac:dyDescent="0.3">
      <c r="Q145" s="13"/>
      <c r="R145" s="13"/>
      <c r="S145" s="13"/>
      <c r="T145" s="13"/>
      <c r="U145" s="13"/>
      <c r="V145" s="13"/>
      <c r="Y145" s="45" t="s">
        <v>81</v>
      </c>
    </row>
    <row r="146" spans="17:25" ht="30" customHeight="1" x14ac:dyDescent="0.3">
      <c r="Q146" s="13"/>
      <c r="R146" s="13"/>
      <c r="S146" s="13"/>
      <c r="T146" s="13"/>
      <c r="U146" s="13"/>
      <c r="V146" s="13"/>
      <c r="Y146" s="45" t="s">
        <v>82</v>
      </c>
    </row>
    <row r="147" spans="17:25" ht="30" customHeight="1" x14ac:dyDescent="0.3">
      <c r="Q147" s="13"/>
      <c r="R147" s="13"/>
      <c r="S147" s="13"/>
      <c r="T147" s="13"/>
      <c r="U147" s="13"/>
      <c r="V147" s="13"/>
      <c r="Y147" s="45" t="s">
        <v>83</v>
      </c>
    </row>
    <row r="148" spans="17:25" ht="30" customHeight="1" x14ac:dyDescent="0.3">
      <c r="Q148" s="13"/>
      <c r="R148" s="13"/>
      <c r="S148" s="13"/>
      <c r="T148" s="13"/>
      <c r="U148" s="13"/>
      <c r="V148" s="13"/>
      <c r="Y148" s="45" t="s">
        <v>84</v>
      </c>
    </row>
    <row r="149" spans="17:25" ht="30" customHeight="1" x14ac:dyDescent="0.3">
      <c r="Q149" s="13"/>
      <c r="R149" s="13"/>
      <c r="S149" s="13"/>
      <c r="T149" s="13"/>
      <c r="U149" s="13"/>
      <c r="V149" s="13"/>
    </row>
    <row r="150" spans="17:25" ht="30" customHeight="1" x14ac:dyDescent="0.3">
      <c r="Q150" s="13"/>
      <c r="R150" s="13"/>
      <c r="S150" s="13"/>
      <c r="T150" s="13"/>
      <c r="U150" s="13"/>
      <c r="V150" s="13"/>
    </row>
    <row r="151" spans="17:25" ht="30" customHeight="1" x14ac:dyDescent="0.3">
      <c r="Q151" s="13"/>
      <c r="R151" s="13"/>
      <c r="S151" s="13"/>
      <c r="T151" s="13"/>
      <c r="U151" s="13"/>
      <c r="V151" s="13"/>
    </row>
    <row r="152" spans="17:25" ht="30" customHeight="1" x14ac:dyDescent="0.3">
      <c r="Q152" s="13"/>
      <c r="R152" s="13"/>
      <c r="S152" s="13"/>
      <c r="T152" s="13"/>
      <c r="U152" s="13"/>
      <c r="V152" s="13"/>
    </row>
    <row r="153" spans="17:25" ht="30" customHeight="1" x14ac:dyDescent="0.3">
      <c r="Q153" s="13"/>
      <c r="R153" s="13"/>
      <c r="S153" s="13"/>
      <c r="T153" s="13"/>
      <c r="U153" s="13"/>
      <c r="V153" s="13"/>
    </row>
    <row r="154" spans="17:25" ht="30" customHeight="1" x14ac:dyDescent="0.3">
      <c r="Q154" s="13"/>
      <c r="R154" s="13"/>
      <c r="S154" s="13"/>
      <c r="T154" s="13"/>
      <c r="U154" s="13"/>
      <c r="V154" s="13"/>
    </row>
    <row r="155" spans="17:25" ht="30" customHeight="1" x14ac:dyDescent="0.3">
      <c r="Q155" s="13"/>
      <c r="R155" s="13"/>
      <c r="S155" s="13"/>
      <c r="T155" s="13"/>
      <c r="U155" s="13"/>
      <c r="V155" s="13"/>
    </row>
    <row r="156" spans="17:25" ht="30" customHeight="1" x14ac:dyDescent="0.3">
      <c r="Q156" s="13"/>
      <c r="R156" s="13"/>
      <c r="S156" s="13"/>
      <c r="T156" s="13"/>
      <c r="U156" s="13"/>
      <c r="V156" s="13"/>
    </row>
    <row r="157" spans="17:25" ht="30" customHeight="1" x14ac:dyDescent="0.3">
      <c r="Q157" s="13"/>
      <c r="R157" s="13"/>
      <c r="S157" s="13"/>
      <c r="T157" s="13"/>
      <c r="U157" s="13"/>
      <c r="V157" s="13"/>
    </row>
    <row r="158" spans="17:25" ht="30" customHeight="1" x14ac:dyDescent="0.3">
      <c r="Q158" s="13"/>
      <c r="R158" s="13"/>
      <c r="S158" s="13"/>
      <c r="T158" s="13"/>
      <c r="U158" s="13"/>
      <c r="V158" s="13"/>
    </row>
    <row r="159" spans="17:25" ht="30" customHeight="1" x14ac:dyDescent="0.3">
      <c r="Q159" s="13"/>
      <c r="R159" s="13"/>
      <c r="S159" s="13"/>
      <c r="T159" s="13"/>
      <c r="U159" s="13"/>
      <c r="V159" s="13"/>
    </row>
    <row r="160" spans="17:25" ht="30" customHeight="1" x14ac:dyDescent="0.3">
      <c r="Q160" s="13"/>
      <c r="R160" s="13"/>
      <c r="S160" s="13"/>
      <c r="T160" s="13"/>
      <c r="U160" s="13"/>
      <c r="V160" s="13"/>
    </row>
    <row r="161" spans="17:22" ht="30" customHeight="1" x14ac:dyDescent="0.3">
      <c r="Q161" s="13"/>
      <c r="R161" s="13"/>
      <c r="S161" s="13"/>
      <c r="T161" s="13"/>
      <c r="U161" s="13"/>
      <c r="V161" s="13"/>
    </row>
    <row r="162" spans="17:22" ht="30" customHeight="1" x14ac:dyDescent="0.3">
      <c r="Q162" s="13"/>
      <c r="R162" s="13"/>
      <c r="S162" s="13"/>
      <c r="T162" s="13"/>
      <c r="U162" s="13"/>
      <c r="V162" s="13"/>
    </row>
    <row r="163" spans="17:22" ht="30" customHeight="1" x14ac:dyDescent="0.3">
      <c r="Q163" s="13"/>
      <c r="R163" s="13"/>
      <c r="S163" s="13"/>
      <c r="T163" s="13"/>
      <c r="U163" s="13"/>
      <c r="V163" s="13"/>
    </row>
    <row r="164" spans="17:22" ht="30" customHeight="1" x14ac:dyDescent="0.3">
      <c r="Q164" s="13"/>
      <c r="R164" s="13"/>
      <c r="S164" s="13"/>
      <c r="T164" s="13"/>
      <c r="U164" s="13"/>
      <c r="V164" s="13"/>
    </row>
    <row r="165" spans="17:22" ht="30" customHeight="1" x14ac:dyDescent="0.3">
      <c r="Q165" s="13"/>
      <c r="R165" s="13"/>
      <c r="S165" s="13"/>
      <c r="T165" s="13"/>
      <c r="U165" s="13"/>
      <c r="V165" s="13"/>
    </row>
    <row r="166" spans="17:22" ht="30" customHeight="1" x14ac:dyDescent="0.3">
      <c r="Q166" s="13"/>
      <c r="R166" s="13"/>
      <c r="S166" s="13"/>
      <c r="T166" s="13"/>
      <c r="U166" s="13"/>
      <c r="V166" s="13"/>
    </row>
    <row r="167" spans="17:22" ht="30" customHeight="1" x14ac:dyDescent="0.3">
      <c r="Q167" s="13"/>
      <c r="R167" s="13"/>
      <c r="S167" s="13"/>
      <c r="T167" s="13"/>
      <c r="U167" s="13"/>
      <c r="V167" s="13"/>
    </row>
    <row r="168" spans="17:22" ht="30" customHeight="1" x14ac:dyDescent="0.3">
      <c r="Q168" s="13"/>
      <c r="R168" s="13"/>
      <c r="S168" s="13"/>
      <c r="T168" s="13"/>
      <c r="U168" s="13"/>
      <c r="V168" s="13"/>
    </row>
    <row r="169" spans="17:22" ht="30" customHeight="1" x14ac:dyDescent="0.3">
      <c r="Q169" s="13"/>
      <c r="R169" s="13"/>
      <c r="S169" s="13"/>
      <c r="T169" s="13"/>
      <c r="U169" s="13"/>
      <c r="V169" s="13"/>
    </row>
    <row r="170" spans="17:22" ht="30" customHeight="1" x14ac:dyDescent="0.3">
      <c r="Q170" s="13"/>
      <c r="R170" s="13"/>
      <c r="S170" s="13"/>
      <c r="T170" s="13"/>
      <c r="U170" s="13"/>
      <c r="V170" s="13"/>
    </row>
    <row r="171" spans="17:22" ht="30" customHeight="1" x14ac:dyDescent="0.3">
      <c r="Q171" s="13"/>
      <c r="R171" s="13"/>
      <c r="S171" s="13"/>
      <c r="T171" s="13"/>
      <c r="U171" s="13"/>
      <c r="V171" s="13"/>
    </row>
    <row r="172" spans="17:22" ht="30" customHeight="1" x14ac:dyDescent="0.3">
      <c r="Q172" s="13"/>
      <c r="R172" s="13"/>
      <c r="S172" s="13"/>
      <c r="T172" s="13"/>
      <c r="U172" s="13"/>
      <c r="V172" s="13"/>
    </row>
    <row r="173" spans="17:22" ht="30" customHeight="1" x14ac:dyDescent="0.3">
      <c r="Q173" s="13"/>
      <c r="R173" s="13"/>
      <c r="S173" s="13"/>
      <c r="T173" s="13"/>
      <c r="U173" s="13"/>
      <c r="V173" s="13"/>
    </row>
    <row r="174" spans="17:22" ht="30" customHeight="1" x14ac:dyDescent="0.3">
      <c r="Q174" s="13"/>
      <c r="R174" s="13"/>
      <c r="S174" s="13"/>
      <c r="T174" s="13"/>
      <c r="U174" s="13"/>
      <c r="V174" s="13"/>
    </row>
    <row r="175" spans="17:22" ht="30" customHeight="1" x14ac:dyDescent="0.3">
      <c r="Q175" s="13"/>
      <c r="R175" s="13"/>
      <c r="S175" s="13"/>
      <c r="T175" s="13"/>
      <c r="U175" s="13"/>
      <c r="V175" s="13"/>
    </row>
    <row r="176" spans="17:22" ht="30" customHeight="1" x14ac:dyDescent="0.3">
      <c r="Q176" s="13"/>
      <c r="R176" s="13"/>
      <c r="S176" s="13"/>
      <c r="T176" s="13"/>
      <c r="U176" s="13"/>
      <c r="V176" s="13"/>
    </row>
    <row r="177" spans="17:22" ht="30" customHeight="1" x14ac:dyDescent="0.3">
      <c r="Q177" s="13"/>
      <c r="R177" s="13"/>
      <c r="S177" s="13"/>
      <c r="T177" s="13"/>
      <c r="U177" s="13"/>
      <c r="V177" s="13"/>
    </row>
    <row r="178" spans="17:22" ht="30" customHeight="1" x14ac:dyDescent="0.3">
      <c r="Q178" s="13"/>
      <c r="R178" s="13"/>
      <c r="S178" s="13"/>
      <c r="T178" s="13"/>
      <c r="U178" s="13"/>
      <c r="V178" s="13"/>
    </row>
    <row r="179" spans="17:22" ht="30" customHeight="1" x14ac:dyDescent="0.3">
      <c r="Q179" s="13"/>
      <c r="R179" s="13"/>
      <c r="S179" s="13"/>
      <c r="T179" s="13"/>
      <c r="U179" s="13"/>
      <c r="V179" s="13"/>
    </row>
    <row r="180" spans="17:22" ht="30" customHeight="1" x14ac:dyDescent="0.3">
      <c r="Q180" s="13"/>
      <c r="R180" s="13"/>
      <c r="S180" s="13"/>
      <c r="T180" s="13"/>
      <c r="U180" s="13"/>
      <c r="V180" s="13"/>
    </row>
    <row r="181" spans="17:22" ht="30" customHeight="1" x14ac:dyDescent="0.3">
      <c r="Q181" s="13"/>
      <c r="R181" s="13"/>
      <c r="S181" s="13"/>
      <c r="T181" s="13"/>
      <c r="U181" s="13"/>
      <c r="V181" s="13"/>
    </row>
    <row r="182" spans="17:22" ht="30" customHeight="1" x14ac:dyDescent="0.3">
      <c r="Q182" s="13"/>
      <c r="R182" s="13"/>
      <c r="S182" s="13"/>
      <c r="T182" s="13"/>
      <c r="U182" s="13"/>
      <c r="V182" s="13"/>
    </row>
    <row r="183" spans="17:22" ht="30" customHeight="1" x14ac:dyDescent="0.3">
      <c r="Q183" s="13"/>
      <c r="R183" s="13"/>
      <c r="S183" s="13"/>
      <c r="T183" s="13"/>
      <c r="U183" s="13"/>
      <c r="V183" s="13"/>
    </row>
    <row r="184" spans="17:22" ht="30" customHeight="1" x14ac:dyDescent="0.3">
      <c r="Q184" s="13"/>
      <c r="R184" s="13"/>
      <c r="S184" s="13"/>
      <c r="T184" s="13"/>
      <c r="U184" s="13"/>
      <c r="V184" s="13"/>
    </row>
    <row r="185" spans="17:22" ht="30" customHeight="1" x14ac:dyDescent="0.3">
      <c r="Q185" s="13"/>
      <c r="R185" s="13"/>
      <c r="S185" s="13"/>
      <c r="T185" s="13"/>
      <c r="U185" s="13"/>
      <c r="V185" s="13"/>
    </row>
    <row r="186" spans="17:22" ht="30" customHeight="1" x14ac:dyDescent="0.3">
      <c r="Q186" s="13"/>
      <c r="R186" s="13"/>
      <c r="S186" s="13"/>
      <c r="T186" s="13"/>
      <c r="U186" s="13"/>
      <c r="V186" s="13"/>
    </row>
    <row r="187" spans="17:22" ht="30" customHeight="1" x14ac:dyDescent="0.3">
      <c r="Q187" s="13"/>
      <c r="R187" s="13"/>
      <c r="S187" s="13"/>
      <c r="T187" s="13"/>
      <c r="U187" s="13"/>
      <c r="V187" s="13"/>
    </row>
    <row r="188" spans="17:22" ht="30" customHeight="1" x14ac:dyDescent="0.3">
      <c r="Q188" s="13"/>
      <c r="R188" s="13"/>
      <c r="S188" s="13"/>
      <c r="T188" s="13"/>
      <c r="U188" s="13"/>
      <c r="V188" s="13"/>
    </row>
    <row r="189" spans="17:22" ht="30" customHeight="1" x14ac:dyDescent="0.3">
      <c r="Q189" s="13"/>
      <c r="R189" s="13"/>
      <c r="S189" s="13"/>
      <c r="T189" s="13"/>
      <c r="U189" s="13"/>
      <c r="V189" s="13"/>
    </row>
    <row r="190" spans="17:22" ht="30" customHeight="1" x14ac:dyDescent="0.3">
      <c r="Q190" s="13"/>
      <c r="R190" s="13"/>
      <c r="S190" s="13"/>
      <c r="T190" s="13"/>
      <c r="U190" s="13"/>
      <c r="V190" s="13"/>
    </row>
    <row r="191" spans="17:22" ht="30" customHeight="1" x14ac:dyDescent="0.3">
      <c r="Q191" s="13"/>
      <c r="R191" s="13"/>
      <c r="S191" s="13"/>
      <c r="T191" s="13"/>
      <c r="U191" s="13"/>
      <c r="V191" s="13"/>
    </row>
    <row r="192" spans="17:22" ht="30" customHeight="1" x14ac:dyDescent="0.3">
      <c r="Q192" s="13"/>
      <c r="R192" s="13"/>
      <c r="S192" s="13"/>
      <c r="T192" s="13"/>
      <c r="U192" s="13"/>
      <c r="V192" s="13"/>
    </row>
    <row r="193" spans="17:22" ht="30" customHeight="1" x14ac:dyDescent="0.3">
      <c r="Q193" s="13"/>
      <c r="R193" s="13"/>
      <c r="S193" s="13"/>
      <c r="T193" s="13"/>
      <c r="U193" s="13"/>
      <c r="V193" s="13"/>
    </row>
    <row r="194" spans="17:22" ht="30" customHeight="1" x14ac:dyDescent="0.3">
      <c r="Q194" s="13"/>
      <c r="R194" s="13"/>
      <c r="S194" s="13"/>
      <c r="T194" s="13"/>
      <c r="U194" s="13"/>
      <c r="V194" s="13"/>
    </row>
    <row r="195" spans="17:22" ht="30" customHeight="1" x14ac:dyDescent="0.3">
      <c r="Q195" s="13"/>
      <c r="R195" s="13"/>
      <c r="S195" s="13"/>
      <c r="T195" s="13"/>
      <c r="U195" s="13"/>
      <c r="V195" s="13"/>
    </row>
    <row r="196" spans="17:22" ht="30" customHeight="1" x14ac:dyDescent="0.3">
      <c r="Q196" s="13"/>
      <c r="R196" s="13"/>
      <c r="S196" s="13"/>
      <c r="T196" s="13"/>
      <c r="U196" s="13"/>
      <c r="V196" s="13"/>
    </row>
    <row r="197" spans="17:22" ht="30" customHeight="1" x14ac:dyDescent="0.3">
      <c r="Q197" s="13"/>
      <c r="R197" s="13"/>
      <c r="S197" s="13"/>
      <c r="T197" s="13"/>
      <c r="U197" s="13"/>
      <c r="V197" s="13"/>
    </row>
    <row r="198" spans="17:22" ht="30" customHeight="1" x14ac:dyDescent="0.3">
      <c r="Q198" s="13"/>
      <c r="R198" s="13"/>
      <c r="S198" s="13"/>
      <c r="T198" s="13"/>
      <c r="U198" s="13"/>
      <c r="V198" s="13"/>
    </row>
    <row r="199" spans="17:22" ht="30" customHeight="1" x14ac:dyDescent="0.3">
      <c r="Q199" s="13"/>
      <c r="R199" s="13"/>
      <c r="S199" s="13"/>
      <c r="T199" s="13"/>
      <c r="U199" s="13"/>
      <c r="V199" s="13"/>
    </row>
    <row r="200" spans="17:22" ht="30" customHeight="1" x14ac:dyDescent="0.3">
      <c r="Q200" s="13"/>
      <c r="R200" s="13"/>
      <c r="S200" s="13"/>
      <c r="T200" s="13"/>
      <c r="U200" s="13"/>
      <c r="V200" s="13"/>
    </row>
    <row r="201" spans="17:22" ht="30" customHeight="1" x14ac:dyDescent="0.3">
      <c r="Q201" s="13"/>
      <c r="R201" s="13"/>
      <c r="S201" s="13"/>
      <c r="T201" s="13"/>
      <c r="U201" s="13"/>
      <c r="V201" s="13"/>
    </row>
    <row r="202" spans="17:22" ht="30" customHeight="1" x14ac:dyDescent="0.3">
      <c r="Q202" s="13"/>
      <c r="R202" s="13"/>
      <c r="S202" s="13"/>
      <c r="T202" s="13"/>
      <c r="U202" s="13"/>
      <c r="V202" s="13"/>
    </row>
    <row r="203" spans="17:22" ht="30" customHeight="1" x14ac:dyDescent="0.3">
      <c r="Q203" s="13"/>
      <c r="R203" s="13"/>
      <c r="S203" s="13"/>
      <c r="T203" s="13"/>
      <c r="U203" s="13"/>
      <c r="V203" s="13"/>
    </row>
    <row r="204" spans="17:22" ht="30" customHeight="1" x14ac:dyDescent="0.3">
      <c r="Q204" s="13"/>
      <c r="R204" s="13"/>
      <c r="S204" s="13"/>
      <c r="T204" s="13"/>
      <c r="U204" s="13"/>
      <c r="V204" s="13"/>
    </row>
    <row r="205" spans="17:22" ht="30" customHeight="1" x14ac:dyDescent="0.3">
      <c r="Q205" s="13"/>
      <c r="R205" s="13"/>
      <c r="S205" s="13"/>
      <c r="T205" s="13"/>
      <c r="U205" s="13"/>
      <c r="V205" s="13"/>
    </row>
    <row r="206" spans="17:22" ht="30" customHeight="1" x14ac:dyDescent="0.3">
      <c r="Q206" s="13"/>
      <c r="R206" s="13"/>
      <c r="S206" s="13"/>
      <c r="T206" s="13"/>
      <c r="U206" s="13"/>
      <c r="V206" s="13"/>
    </row>
    <row r="207" spans="17:22" ht="30" customHeight="1" x14ac:dyDescent="0.3">
      <c r="Q207" s="13"/>
      <c r="R207" s="13"/>
      <c r="S207" s="13"/>
      <c r="T207" s="13"/>
      <c r="U207" s="13"/>
      <c r="V207" s="13"/>
    </row>
    <row r="208" spans="17:22" ht="30" customHeight="1" x14ac:dyDescent="0.3">
      <c r="Q208" s="13"/>
      <c r="R208" s="13"/>
      <c r="S208" s="13"/>
      <c r="T208" s="13"/>
      <c r="U208" s="13"/>
      <c r="V208" s="13"/>
    </row>
    <row r="209" spans="17:22" ht="30" customHeight="1" x14ac:dyDescent="0.3">
      <c r="Q209" s="13"/>
      <c r="R209" s="13"/>
      <c r="S209" s="13"/>
      <c r="T209" s="13"/>
      <c r="U209" s="13"/>
      <c r="V209" s="13"/>
    </row>
    <row r="210" spans="17:22" ht="30" customHeight="1" x14ac:dyDescent="0.3">
      <c r="Q210" s="13"/>
      <c r="R210" s="13"/>
      <c r="S210" s="13"/>
      <c r="T210" s="13"/>
      <c r="U210" s="13"/>
      <c r="V210" s="13"/>
    </row>
    <row r="211" spans="17:22" ht="30" customHeight="1" x14ac:dyDescent="0.3">
      <c r="Q211" s="13"/>
      <c r="R211" s="13"/>
      <c r="S211" s="13"/>
      <c r="T211" s="13"/>
      <c r="U211" s="13"/>
      <c r="V211" s="13"/>
    </row>
    <row r="212" spans="17:22" ht="30" customHeight="1" x14ac:dyDescent="0.3">
      <c r="Q212" s="13"/>
      <c r="R212" s="13"/>
      <c r="S212" s="13"/>
      <c r="T212" s="13"/>
      <c r="U212" s="13"/>
      <c r="V212" s="13"/>
    </row>
    <row r="213" spans="17:22" ht="30" customHeight="1" x14ac:dyDescent="0.3">
      <c r="Q213" s="13"/>
      <c r="R213" s="13"/>
      <c r="S213" s="13"/>
      <c r="T213" s="13"/>
      <c r="U213" s="13"/>
      <c r="V213" s="13"/>
    </row>
    <row r="214" spans="17:22" ht="30" customHeight="1" x14ac:dyDescent="0.3">
      <c r="Q214" s="13"/>
      <c r="R214" s="13"/>
      <c r="S214" s="13"/>
      <c r="T214" s="13"/>
      <c r="U214" s="13"/>
      <c r="V214" s="13"/>
    </row>
    <row r="215" spans="17:22" ht="30" customHeight="1" x14ac:dyDescent="0.3">
      <c r="Q215" s="13"/>
      <c r="R215" s="13"/>
      <c r="S215" s="13"/>
      <c r="T215" s="13"/>
      <c r="U215" s="13"/>
      <c r="V215" s="13"/>
    </row>
    <row r="216" spans="17:22" ht="30" customHeight="1" x14ac:dyDescent="0.3">
      <c r="Q216" s="13"/>
      <c r="R216" s="13"/>
      <c r="S216" s="13"/>
      <c r="T216" s="13"/>
      <c r="U216" s="13"/>
      <c r="V216" s="13"/>
    </row>
    <row r="217" spans="17:22" ht="30" customHeight="1" x14ac:dyDescent="0.3">
      <c r="Q217" s="13"/>
      <c r="R217" s="13"/>
      <c r="S217" s="13"/>
      <c r="T217" s="13"/>
      <c r="U217" s="13"/>
      <c r="V217" s="13"/>
    </row>
    <row r="218" spans="17:22" ht="30" customHeight="1" x14ac:dyDescent="0.3">
      <c r="Q218" s="13"/>
      <c r="R218" s="13"/>
      <c r="S218" s="13"/>
      <c r="T218" s="13"/>
      <c r="U218" s="13"/>
      <c r="V218" s="13"/>
    </row>
    <row r="219" spans="17:22" ht="30" customHeight="1" x14ac:dyDescent="0.3">
      <c r="Q219" s="13"/>
      <c r="R219" s="13"/>
      <c r="S219" s="13"/>
      <c r="T219" s="13"/>
      <c r="U219" s="13"/>
      <c r="V219" s="13"/>
    </row>
    <row r="220" spans="17:22" ht="30" customHeight="1" x14ac:dyDescent="0.3">
      <c r="Q220" s="13"/>
      <c r="R220" s="13"/>
      <c r="S220" s="13"/>
      <c r="T220" s="13"/>
      <c r="U220" s="13"/>
      <c r="V220" s="13"/>
    </row>
    <row r="221" spans="17:22" ht="30" customHeight="1" x14ac:dyDescent="0.3">
      <c r="Q221" s="13"/>
      <c r="R221" s="13"/>
      <c r="S221" s="13"/>
      <c r="T221" s="13"/>
      <c r="U221" s="13"/>
      <c r="V221" s="13"/>
    </row>
    <row r="222" spans="17:22" ht="30" customHeight="1" x14ac:dyDescent="0.3">
      <c r="Q222" s="13"/>
      <c r="R222" s="13"/>
      <c r="S222" s="13"/>
      <c r="T222" s="13"/>
      <c r="U222" s="13"/>
      <c r="V222" s="13"/>
    </row>
    <row r="223" spans="17:22" ht="30" customHeight="1" x14ac:dyDescent="0.3">
      <c r="Q223" s="13"/>
      <c r="R223" s="13"/>
      <c r="S223" s="13"/>
      <c r="T223" s="13"/>
      <c r="U223" s="13"/>
      <c r="V223" s="13"/>
    </row>
    <row r="224" spans="17:22" ht="30" customHeight="1" x14ac:dyDescent="0.3">
      <c r="Q224" s="13"/>
      <c r="R224" s="13"/>
      <c r="S224" s="13"/>
      <c r="T224" s="13"/>
      <c r="U224" s="13"/>
      <c r="V224" s="13"/>
    </row>
    <row r="225" spans="17:22" ht="30" customHeight="1" x14ac:dyDescent="0.3">
      <c r="Q225" s="13"/>
      <c r="R225" s="13"/>
      <c r="S225" s="13"/>
      <c r="T225" s="13"/>
      <c r="U225" s="13"/>
      <c r="V225" s="13"/>
    </row>
    <row r="226" spans="17:22" ht="30" customHeight="1" x14ac:dyDescent="0.3">
      <c r="Q226" s="13"/>
      <c r="R226" s="13"/>
      <c r="S226" s="13"/>
      <c r="T226" s="13"/>
      <c r="U226" s="13"/>
      <c r="V226" s="13"/>
    </row>
    <row r="227" spans="17:22" ht="30" customHeight="1" x14ac:dyDescent="0.3">
      <c r="Q227" s="13"/>
      <c r="R227" s="13"/>
      <c r="S227" s="13"/>
      <c r="T227" s="13"/>
      <c r="U227" s="13"/>
      <c r="V227" s="13"/>
    </row>
    <row r="228" spans="17:22" ht="30" customHeight="1" x14ac:dyDescent="0.3">
      <c r="Q228" s="13"/>
      <c r="R228" s="13"/>
      <c r="S228" s="13"/>
      <c r="T228" s="13"/>
      <c r="U228" s="13"/>
      <c r="V228" s="13"/>
    </row>
    <row r="229" spans="17:22" ht="30" customHeight="1" x14ac:dyDescent="0.3">
      <c r="Q229" s="13"/>
      <c r="R229" s="13"/>
      <c r="S229" s="13"/>
      <c r="T229" s="13"/>
      <c r="U229" s="13"/>
      <c r="V229" s="13"/>
    </row>
    <row r="230" spans="17:22" ht="30" customHeight="1" x14ac:dyDescent="0.3">
      <c r="Q230" s="13"/>
      <c r="R230" s="13"/>
      <c r="S230" s="13"/>
      <c r="T230" s="13"/>
      <c r="U230" s="13"/>
      <c r="V230" s="13"/>
    </row>
    <row r="231" spans="17:22" ht="30" customHeight="1" x14ac:dyDescent="0.3">
      <c r="Q231" s="13"/>
      <c r="R231" s="13"/>
      <c r="S231" s="13"/>
      <c r="T231" s="13"/>
      <c r="U231" s="13"/>
      <c r="V231" s="13"/>
    </row>
    <row r="232" spans="17:22" ht="30" customHeight="1" x14ac:dyDescent="0.3">
      <c r="Q232" s="13"/>
      <c r="R232" s="13"/>
      <c r="S232" s="13"/>
      <c r="T232" s="13"/>
      <c r="U232" s="13"/>
      <c r="V232" s="13"/>
    </row>
    <row r="233" spans="17:22" ht="30" customHeight="1" x14ac:dyDescent="0.3">
      <c r="Q233" s="13"/>
      <c r="R233" s="13"/>
      <c r="S233" s="13"/>
      <c r="T233" s="13"/>
      <c r="U233" s="13"/>
      <c r="V233" s="13"/>
    </row>
    <row r="234" spans="17:22" ht="30" customHeight="1" x14ac:dyDescent="0.3">
      <c r="Q234" s="13"/>
      <c r="R234" s="13"/>
      <c r="S234" s="13"/>
      <c r="T234" s="13"/>
      <c r="U234" s="13"/>
      <c r="V234" s="13"/>
    </row>
    <row r="235" spans="17:22" ht="30" customHeight="1" x14ac:dyDescent="0.3">
      <c r="Q235" s="13"/>
      <c r="R235" s="13"/>
      <c r="S235" s="13"/>
      <c r="T235" s="13"/>
      <c r="U235" s="13"/>
      <c r="V235" s="13"/>
    </row>
    <row r="236" spans="17:22" ht="30" customHeight="1" x14ac:dyDescent="0.3">
      <c r="Q236" s="13"/>
      <c r="R236" s="13"/>
      <c r="S236" s="13"/>
      <c r="T236" s="13"/>
      <c r="U236" s="13"/>
      <c r="V236" s="13"/>
    </row>
    <row r="237" spans="17:22" ht="30" customHeight="1" x14ac:dyDescent="0.3">
      <c r="Q237" s="13"/>
      <c r="R237" s="13"/>
      <c r="S237" s="13"/>
      <c r="T237" s="13"/>
      <c r="U237" s="13"/>
      <c r="V237" s="13"/>
    </row>
    <row r="238" spans="17:22" ht="30" customHeight="1" x14ac:dyDescent="0.3">
      <c r="Q238" s="13"/>
      <c r="R238" s="13"/>
      <c r="S238" s="13"/>
      <c r="T238" s="13"/>
      <c r="U238" s="13"/>
      <c r="V238" s="13"/>
    </row>
    <row r="239" spans="17:22" ht="30" customHeight="1" x14ac:dyDescent="0.3">
      <c r="Q239" s="13"/>
      <c r="R239" s="13"/>
      <c r="S239" s="13"/>
      <c r="T239" s="13"/>
      <c r="U239" s="13"/>
      <c r="V239" s="13"/>
    </row>
    <row r="240" spans="17:22" ht="30" customHeight="1" x14ac:dyDescent="0.3">
      <c r="Q240" s="13"/>
      <c r="R240" s="13"/>
      <c r="S240" s="13"/>
      <c r="T240" s="13"/>
      <c r="U240" s="13"/>
      <c r="V240" s="13"/>
    </row>
    <row r="241" spans="17:22" ht="30" customHeight="1" x14ac:dyDescent="0.3">
      <c r="Q241" s="13"/>
      <c r="R241" s="13"/>
      <c r="S241" s="13"/>
      <c r="T241" s="13"/>
      <c r="U241" s="13"/>
      <c r="V241" s="13"/>
    </row>
    <row r="242" spans="17:22" ht="30" customHeight="1" x14ac:dyDescent="0.3">
      <c r="Q242" s="13"/>
      <c r="R242" s="13"/>
      <c r="S242" s="13"/>
      <c r="T242" s="13"/>
      <c r="U242" s="13"/>
      <c r="V242" s="13"/>
    </row>
    <row r="243" spans="17:22" ht="30" customHeight="1" x14ac:dyDescent="0.3">
      <c r="Q243" s="13"/>
      <c r="R243" s="13"/>
      <c r="S243" s="13"/>
      <c r="T243" s="13"/>
      <c r="U243" s="13"/>
      <c r="V243" s="13"/>
    </row>
    <row r="244" spans="17:22" ht="30" customHeight="1" x14ac:dyDescent="0.3">
      <c r="Q244" s="13"/>
      <c r="R244" s="13"/>
      <c r="S244" s="13"/>
      <c r="T244" s="13"/>
      <c r="U244" s="13"/>
      <c r="V244" s="13"/>
    </row>
    <row r="245" spans="17:22" ht="30" customHeight="1" x14ac:dyDescent="0.3">
      <c r="Q245" s="13"/>
      <c r="R245" s="13"/>
      <c r="S245" s="13"/>
      <c r="T245" s="13"/>
      <c r="U245" s="13"/>
      <c r="V245" s="13"/>
    </row>
    <row r="246" spans="17:22" ht="30" customHeight="1" x14ac:dyDescent="0.3">
      <c r="Q246" s="13"/>
      <c r="R246" s="13"/>
      <c r="S246" s="13"/>
      <c r="T246" s="13"/>
      <c r="U246" s="13"/>
      <c r="V246" s="13"/>
    </row>
    <row r="247" spans="17:22" ht="30" customHeight="1" x14ac:dyDescent="0.3">
      <c r="Q247" s="13"/>
      <c r="R247" s="13"/>
      <c r="S247" s="13"/>
      <c r="T247" s="13"/>
      <c r="U247" s="13"/>
      <c r="V247" s="13"/>
    </row>
    <row r="248" spans="17:22" ht="30" customHeight="1" x14ac:dyDescent="0.3">
      <c r="Q248" s="13"/>
      <c r="R248" s="13"/>
      <c r="S248" s="13"/>
      <c r="T248" s="13"/>
      <c r="U248" s="13"/>
      <c r="V248" s="13"/>
    </row>
    <row r="249" spans="17:22" ht="30" customHeight="1" x14ac:dyDescent="0.3">
      <c r="Q249" s="13"/>
      <c r="R249" s="13"/>
      <c r="S249" s="13"/>
      <c r="T249" s="13"/>
      <c r="U249" s="13"/>
      <c r="V249" s="13"/>
    </row>
    <row r="250" spans="17:22" ht="30" customHeight="1" x14ac:dyDescent="0.3">
      <c r="Q250" s="13"/>
      <c r="R250" s="13"/>
      <c r="S250" s="13"/>
      <c r="T250" s="13"/>
      <c r="U250" s="13"/>
      <c r="V250" s="13"/>
    </row>
    <row r="251" spans="17:22" ht="30" customHeight="1" x14ac:dyDescent="0.3">
      <c r="Q251" s="13"/>
      <c r="R251" s="13"/>
      <c r="S251" s="13"/>
      <c r="T251" s="13"/>
      <c r="U251" s="13"/>
      <c r="V251" s="13"/>
    </row>
    <row r="252" spans="17:22" ht="30" customHeight="1" x14ac:dyDescent="0.3">
      <c r="Q252" s="13"/>
      <c r="R252" s="13"/>
      <c r="S252" s="13"/>
      <c r="T252" s="13"/>
      <c r="U252" s="13"/>
      <c r="V252" s="13"/>
    </row>
    <row r="253" spans="17:22" ht="30" customHeight="1" x14ac:dyDescent="0.3">
      <c r="Q253" s="13"/>
      <c r="R253" s="13"/>
      <c r="S253" s="13"/>
      <c r="T253" s="13"/>
      <c r="U253" s="13"/>
      <c r="V253" s="13"/>
    </row>
    <row r="254" spans="17:22" ht="30" customHeight="1" x14ac:dyDescent="0.3">
      <c r="Q254" s="13"/>
      <c r="R254" s="13"/>
      <c r="S254" s="13"/>
      <c r="T254" s="13"/>
      <c r="U254" s="13"/>
      <c r="V254" s="13"/>
    </row>
    <row r="255" spans="17:22" ht="30" customHeight="1" x14ac:dyDescent="0.3">
      <c r="Q255" s="13"/>
      <c r="R255" s="13"/>
      <c r="S255" s="13"/>
      <c r="T255" s="13"/>
      <c r="U255" s="13"/>
      <c r="V255" s="13"/>
    </row>
    <row r="256" spans="17:22" ht="30" customHeight="1" x14ac:dyDescent="0.3">
      <c r="Q256" s="13"/>
      <c r="R256" s="13"/>
      <c r="S256" s="13"/>
      <c r="T256" s="13"/>
      <c r="U256" s="13"/>
      <c r="V256" s="13"/>
    </row>
    <row r="257" spans="17:22" ht="30" customHeight="1" x14ac:dyDescent="0.3">
      <c r="Q257" s="13"/>
      <c r="R257" s="13"/>
      <c r="S257" s="13"/>
      <c r="T257" s="13"/>
      <c r="U257" s="13"/>
      <c r="V257" s="13"/>
    </row>
    <row r="258" spans="17:22" ht="30" customHeight="1" x14ac:dyDescent="0.3">
      <c r="Q258" s="13"/>
      <c r="R258" s="13"/>
      <c r="S258" s="13"/>
      <c r="T258" s="13"/>
      <c r="U258" s="13"/>
      <c r="V258" s="13"/>
    </row>
    <row r="259" spans="17:22" ht="30" customHeight="1" x14ac:dyDescent="0.3">
      <c r="Q259" s="13"/>
      <c r="R259" s="13"/>
      <c r="S259" s="13"/>
      <c r="T259" s="13"/>
      <c r="U259" s="13"/>
      <c r="V259" s="13"/>
    </row>
    <row r="260" spans="17:22" ht="30" customHeight="1" x14ac:dyDescent="0.3">
      <c r="Q260" s="13"/>
      <c r="R260" s="13"/>
      <c r="S260" s="13"/>
      <c r="T260" s="13"/>
      <c r="U260" s="13"/>
      <c r="V260" s="13"/>
    </row>
    <row r="261" spans="17:22" ht="30" customHeight="1" x14ac:dyDescent="0.3">
      <c r="Q261" s="13"/>
      <c r="R261" s="13"/>
      <c r="S261" s="13"/>
      <c r="T261" s="13"/>
      <c r="U261" s="13"/>
      <c r="V261" s="13"/>
    </row>
    <row r="262" spans="17:22" ht="30" customHeight="1" x14ac:dyDescent="0.3">
      <c r="Q262" s="13"/>
      <c r="R262" s="13"/>
      <c r="S262" s="13"/>
      <c r="T262" s="13"/>
      <c r="U262" s="13"/>
      <c r="V262" s="13"/>
    </row>
    <row r="263" spans="17:22" ht="30" customHeight="1" x14ac:dyDescent="0.3">
      <c r="Q263" s="13"/>
      <c r="R263" s="13"/>
      <c r="S263" s="13"/>
      <c r="T263" s="13"/>
      <c r="U263" s="13"/>
      <c r="V263" s="13"/>
    </row>
    <row r="264" spans="17:22" ht="30" customHeight="1" x14ac:dyDescent="0.3">
      <c r="Q264" s="13"/>
      <c r="R264" s="13"/>
      <c r="S264" s="13"/>
      <c r="T264" s="13"/>
      <c r="U264" s="13"/>
      <c r="V264" s="13"/>
    </row>
    <row r="265" spans="17:22" ht="30" customHeight="1" x14ac:dyDescent="0.3">
      <c r="Q265" s="13"/>
      <c r="R265" s="13"/>
      <c r="S265" s="13"/>
      <c r="T265" s="13"/>
      <c r="U265" s="13"/>
      <c r="V265" s="13"/>
    </row>
    <row r="266" spans="17:22" ht="30" customHeight="1" x14ac:dyDescent="0.3">
      <c r="Q266" s="13"/>
      <c r="R266" s="13"/>
      <c r="S266" s="13"/>
      <c r="T266" s="13"/>
      <c r="U266" s="13"/>
      <c r="V266" s="13"/>
    </row>
    <row r="267" spans="17:22" ht="30" customHeight="1" x14ac:dyDescent="0.3">
      <c r="Q267" s="13"/>
      <c r="R267" s="13"/>
      <c r="S267" s="13"/>
      <c r="T267" s="13"/>
      <c r="U267" s="13"/>
      <c r="V267" s="13"/>
    </row>
    <row r="268" spans="17:22" ht="30" customHeight="1" x14ac:dyDescent="0.3">
      <c r="Q268" s="13"/>
      <c r="R268" s="13"/>
      <c r="S268" s="13"/>
      <c r="T268" s="13"/>
      <c r="U268" s="13"/>
      <c r="V268" s="13"/>
    </row>
    <row r="269" spans="17:22" ht="30" customHeight="1" x14ac:dyDescent="0.3">
      <c r="Q269" s="13"/>
      <c r="R269" s="13"/>
      <c r="S269" s="13"/>
      <c r="T269" s="13"/>
      <c r="U269" s="13"/>
      <c r="V269" s="13"/>
    </row>
    <row r="270" spans="17:22" ht="30" customHeight="1" x14ac:dyDescent="0.3">
      <c r="Q270" s="13"/>
      <c r="R270" s="13"/>
      <c r="S270" s="13"/>
      <c r="T270" s="13"/>
      <c r="U270" s="13"/>
      <c r="V270" s="13"/>
    </row>
    <row r="271" spans="17:22" ht="30" customHeight="1" x14ac:dyDescent="0.3">
      <c r="Q271" s="13"/>
      <c r="R271" s="13"/>
      <c r="S271" s="13"/>
      <c r="T271" s="13"/>
      <c r="U271" s="13"/>
      <c r="V271" s="13"/>
    </row>
    <row r="272" spans="17:22" ht="30" customHeight="1" x14ac:dyDescent="0.3">
      <c r="Q272" s="13"/>
      <c r="R272" s="13"/>
      <c r="S272" s="13"/>
      <c r="T272" s="13"/>
      <c r="U272" s="13"/>
      <c r="V272" s="13"/>
    </row>
    <row r="273" spans="17:22" ht="30" customHeight="1" x14ac:dyDescent="0.3">
      <c r="Q273" s="13"/>
      <c r="R273" s="13"/>
      <c r="S273" s="13"/>
      <c r="T273" s="13"/>
      <c r="U273" s="13"/>
      <c r="V273" s="13"/>
    </row>
    <row r="274" spans="17:22" ht="30" customHeight="1" x14ac:dyDescent="0.3">
      <c r="Q274" s="13"/>
      <c r="R274" s="13"/>
      <c r="S274" s="13"/>
      <c r="T274" s="13"/>
      <c r="U274" s="13"/>
      <c r="V274" s="13"/>
    </row>
    <row r="275" spans="17:22" ht="30" customHeight="1" x14ac:dyDescent="0.3">
      <c r="Q275" s="13"/>
      <c r="R275" s="13"/>
      <c r="S275" s="13"/>
      <c r="T275" s="13"/>
      <c r="U275" s="13"/>
      <c r="V275" s="13"/>
    </row>
    <row r="276" spans="17:22" ht="30" customHeight="1" x14ac:dyDescent="0.3">
      <c r="Q276" s="13"/>
      <c r="R276" s="13"/>
      <c r="S276" s="13"/>
      <c r="T276" s="13"/>
      <c r="U276" s="13"/>
      <c r="V276" s="13"/>
    </row>
    <row r="277" spans="17:22" ht="30" customHeight="1" x14ac:dyDescent="0.3">
      <c r="Q277" s="13"/>
      <c r="R277" s="13"/>
      <c r="S277" s="13"/>
      <c r="T277" s="13"/>
      <c r="U277" s="13"/>
      <c r="V277" s="13"/>
    </row>
    <row r="278" spans="17:22" ht="30" customHeight="1" x14ac:dyDescent="0.3">
      <c r="Q278" s="13"/>
      <c r="R278" s="13"/>
      <c r="S278" s="13"/>
      <c r="T278" s="13"/>
      <c r="U278" s="13"/>
      <c r="V278" s="13"/>
    </row>
    <row r="279" spans="17:22" ht="30" customHeight="1" x14ac:dyDescent="0.3">
      <c r="Q279" s="13"/>
      <c r="R279" s="13"/>
      <c r="S279" s="13"/>
      <c r="T279" s="13"/>
      <c r="U279" s="13"/>
      <c r="V279" s="13"/>
    </row>
    <row r="280" spans="17:22" ht="30" customHeight="1" x14ac:dyDescent="0.3">
      <c r="Q280" s="13"/>
      <c r="R280" s="13"/>
      <c r="S280" s="13"/>
      <c r="T280" s="13"/>
      <c r="U280" s="13"/>
      <c r="V280" s="13"/>
    </row>
  </sheetData>
  <sheetProtection algorithmName="SHA-512" hashValue="RICPuTxVdIZ3P+zIyAJpTqH2BRog6CuWyuNZV30DoNBnaWLcAnWjJu6XHWothvxQxGdLVv9GDjces063MK0v5Q==" saltValue="mi4WbpFPn8SfAHo8m4kL5g==" spinCount="100000" sheet="1" objects="1" scenarios="1"/>
  <autoFilter ref="A15:A280" xr:uid="{00000000-0009-0000-0000-000002000000}">
    <filterColumn colId="0" hiddenButton="1">
      <filters blank="1"/>
    </filterColumn>
  </autoFilter>
  <dataConsolidate/>
  <mergeCells count="92">
    <mergeCell ref="T6:U7"/>
    <mergeCell ref="K7:O7"/>
    <mergeCell ref="A2:Q2"/>
    <mergeCell ref="T2:U2"/>
    <mergeCell ref="A3:S3"/>
    <mergeCell ref="T3:U5"/>
    <mergeCell ref="A5:B5"/>
    <mergeCell ref="C5:G5"/>
    <mergeCell ref="H5:J5"/>
    <mergeCell ref="K5:O5"/>
    <mergeCell ref="P5:Q5"/>
    <mergeCell ref="A6:B6"/>
    <mergeCell ref="C6:G6"/>
    <mergeCell ref="H6:J6"/>
    <mergeCell ref="K6:O6"/>
    <mergeCell ref="P6:Q6"/>
    <mergeCell ref="P13:P14"/>
    <mergeCell ref="A8:S8"/>
    <mergeCell ref="T8:U9"/>
    <mergeCell ref="A11:H12"/>
    <mergeCell ref="I11:K12"/>
    <mergeCell ref="N11:O11"/>
    <mergeCell ref="Q11:R11"/>
    <mergeCell ref="N12:O12"/>
    <mergeCell ref="Q12:R12"/>
    <mergeCell ref="A13:A14"/>
    <mergeCell ref="B13:I13"/>
    <mergeCell ref="J13:J14"/>
    <mergeCell ref="K13:K14"/>
    <mergeCell ref="L13:O13"/>
    <mergeCell ref="R24:T24"/>
    <mergeCell ref="R13:T14"/>
    <mergeCell ref="U13:U14"/>
    <mergeCell ref="R15:T15"/>
    <mergeCell ref="R16:T16"/>
    <mergeCell ref="R17:T17"/>
    <mergeCell ref="R18:T18"/>
    <mergeCell ref="R19:T19"/>
    <mergeCell ref="R20:T20"/>
    <mergeCell ref="R21:T21"/>
    <mergeCell ref="R22:T22"/>
    <mergeCell ref="R23:T23"/>
    <mergeCell ref="R36:T36"/>
    <mergeCell ref="R25:T25"/>
    <mergeCell ref="R26:T26"/>
    <mergeCell ref="R27:T27"/>
    <mergeCell ref="R28:T28"/>
    <mergeCell ref="R29:T29"/>
    <mergeCell ref="R30:T30"/>
    <mergeCell ref="R31:T31"/>
    <mergeCell ref="R32:T32"/>
    <mergeCell ref="R33:T33"/>
    <mergeCell ref="R34:T34"/>
    <mergeCell ref="R35:T35"/>
    <mergeCell ref="R48:T48"/>
    <mergeCell ref="R37:T37"/>
    <mergeCell ref="R38:T38"/>
    <mergeCell ref="R39:T39"/>
    <mergeCell ref="R40:T40"/>
    <mergeCell ref="R41:T41"/>
    <mergeCell ref="R42:T42"/>
    <mergeCell ref="R43:T43"/>
    <mergeCell ref="R44:T44"/>
    <mergeCell ref="R45:T45"/>
    <mergeCell ref="R46:T46"/>
    <mergeCell ref="R47:T47"/>
    <mergeCell ref="R60:T60"/>
    <mergeCell ref="R49:T49"/>
    <mergeCell ref="R50:T50"/>
    <mergeCell ref="R51:T51"/>
    <mergeCell ref="R52:T52"/>
    <mergeCell ref="R53:T53"/>
    <mergeCell ref="R54:T54"/>
    <mergeCell ref="R55:T55"/>
    <mergeCell ref="R56:T56"/>
    <mergeCell ref="R57:T57"/>
    <mergeCell ref="R58:T58"/>
    <mergeCell ref="R59:T59"/>
    <mergeCell ref="A72:J72"/>
    <mergeCell ref="R72:T72"/>
    <mergeCell ref="R61:T61"/>
    <mergeCell ref="R62:T62"/>
    <mergeCell ref="R63:T63"/>
    <mergeCell ref="R64:T64"/>
    <mergeCell ref="A67:V67"/>
    <mergeCell ref="A68:J68"/>
    <mergeCell ref="R68:T68"/>
    <mergeCell ref="A69:J69"/>
    <mergeCell ref="R69:T69"/>
    <mergeCell ref="A70:V70"/>
    <mergeCell ref="B71:J71"/>
    <mergeCell ref="R71:T71"/>
  </mergeCells>
  <conditionalFormatting sqref="D7">
    <cfRule type="colorScale" priority="15">
      <colorScale>
        <cfvo type="min"/>
        <cfvo type="max"/>
        <color rgb="FFFF7128"/>
        <color rgb="FFFFEF9C"/>
      </colorScale>
    </cfRule>
  </conditionalFormatting>
  <conditionalFormatting sqref="F7:G7">
    <cfRule type="colorScale" priority="14">
      <colorScale>
        <cfvo type="min"/>
        <cfvo type="max"/>
        <color rgb="FFFF7128"/>
        <color rgb="FFFFEF9C"/>
      </colorScale>
    </cfRule>
  </conditionalFormatting>
  <conditionalFormatting sqref="A15:U15">
    <cfRule type="expression" dxfId="286" priority="20">
      <formula>$X$15=TRUE</formula>
    </cfRule>
  </conditionalFormatting>
  <conditionalFormatting sqref="A17:U17">
    <cfRule type="expression" dxfId="285" priority="16">
      <formula>$X$17=TRUE</formula>
    </cfRule>
  </conditionalFormatting>
  <conditionalFormatting sqref="A63:U63">
    <cfRule type="expression" dxfId="284" priority="17">
      <formula>$X$63=TRUE</formula>
    </cfRule>
  </conditionalFormatting>
  <conditionalFormatting sqref="A62:U62">
    <cfRule type="expression" dxfId="283" priority="21">
      <formula>$X$62=TRUE</formula>
    </cfRule>
  </conditionalFormatting>
  <conditionalFormatting sqref="A61:U61">
    <cfRule type="expression" dxfId="282" priority="23">
      <formula>$X$61=TRUE</formula>
    </cfRule>
  </conditionalFormatting>
  <conditionalFormatting sqref="A60:U60">
    <cfRule type="expression" dxfId="281" priority="24">
      <formula>$X$60=TRUE</formula>
    </cfRule>
  </conditionalFormatting>
  <conditionalFormatting sqref="A59:U59">
    <cfRule type="expression" dxfId="280" priority="25">
      <formula>$X$59=TRUE</formula>
    </cfRule>
  </conditionalFormatting>
  <conditionalFormatting sqref="A58:U58">
    <cfRule type="expression" dxfId="279" priority="27">
      <formula>$X$58=TRUE</formula>
    </cfRule>
  </conditionalFormatting>
  <conditionalFormatting sqref="A57:U57">
    <cfRule type="expression" dxfId="278" priority="28">
      <formula>$X$57=TRUE</formula>
    </cfRule>
  </conditionalFormatting>
  <conditionalFormatting sqref="A56:U56">
    <cfRule type="expression" dxfId="277" priority="29">
      <formula>$X$56=TRUE</formula>
    </cfRule>
  </conditionalFormatting>
  <conditionalFormatting sqref="A55:U55">
    <cfRule type="expression" dxfId="276" priority="30">
      <formula>$X$55=TRUE</formula>
    </cfRule>
  </conditionalFormatting>
  <conditionalFormatting sqref="A54:U54">
    <cfRule type="expression" dxfId="275" priority="31">
      <formula>$X$54=TRUE</formula>
    </cfRule>
  </conditionalFormatting>
  <conditionalFormatting sqref="A53:U53">
    <cfRule type="expression" dxfId="274" priority="32">
      <formula>$X$53=TRUE</formula>
    </cfRule>
  </conditionalFormatting>
  <conditionalFormatting sqref="A52:U52">
    <cfRule type="expression" dxfId="273" priority="33">
      <formula>$X$52=TRUE</formula>
    </cfRule>
  </conditionalFormatting>
  <conditionalFormatting sqref="A51:U51">
    <cfRule type="expression" dxfId="272" priority="34">
      <formula>$X$51=TRUE</formula>
    </cfRule>
  </conditionalFormatting>
  <conditionalFormatting sqref="A50:U50">
    <cfRule type="expression" dxfId="271" priority="35">
      <formula>$X$50=TRUE</formula>
    </cfRule>
  </conditionalFormatting>
  <conditionalFormatting sqref="A49:U49">
    <cfRule type="expression" dxfId="270" priority="36">
      <formula>$X$49=TRUE</formula>
    </cfRule>
  </conditionalFormatting>
  <conditionalFormatting sqref="A48:U48">
    <cfRule type="expression" dxfId="269" priority="37">
      <formula>$X$48=TRUE</formula>
    </cfRule>
  </conditionalFormatting>
  <conditionalFormatting sqref="A47:U47">
    <cfRule type="expression" dxfId="268" priority="38">
      <formula>$X$47=TRUE</formula>
    </cfRule>
  </conditionalFormatting>
  <conditionalFormatting sqref="A46:U46">
    <cfRule type="expression" dxfId="267" priority="39">
      <formula>$X$46=TRUE</formula>
    </cfRule>
  </conditionalFormatting>
  <conditionalFormatting sqref="A45:U45">
    <cfRule type="expression" dxfId="266" priority="40">
      <formula>$X$45=TRUE</formula>
    </cfRule>
  </conditionalFormatting>
  <conditionalFormatting sqref="A44:U44">
    <cfRule type="expression" dxfId="265" priority="41">
      <formula>$X$44=TRUE</formula>
    </cfRule>
  </conditionalFormatting>
  <conditionalFormatting sqref="A43:U43">
    <cfRule type="expression" dxfId="264" priority="42">
      <formula>$X$43=TRUE</formula>
    </cfRule>
  </conditionalFormatting>
  <conditionalFormatting sqref="A42:U42">
    <cfRule type="expression" dxfId="263" priority="43">
      <formula>$X$42=TRUE</formula>
    </cfRule>
  </conditionalFormatting>
  <conditionalFormatting sqref="A41:U41">
    <cfRule type="expression" dxfId="262" priority="44">
      <formula>$X$41=TRUE</formula>
    </cfRule>
  </conditionalFormatting>
  <conditionalFormatting sqref="A40:U40">
    <cfRule type="expression" dxfId="261" priority="45">
      <formula>$X$40=TRUE</formula>
    </cfRule>
  </conditionalFormatting>
  <conditionalFormatting sqref="A39:U39">
    <cfRule type="expression" dxfId="260" priority="46">
      <formula>$X$39=TRUE</formula>
    </cfRule>
  </conditionalFormatting>
  <conditionalFormatting sqref="A18:U18">
    <cfRule type="expression" dxfId="259" priority="47">
      <formula>$X$18=TRUE</formula>
    </cfRule>
  </conditionalFormatting>
  <conditionalFormatting sqref="A19:U19">
    <cfRule type="expression" dxfId="258" priority="48">
      <formula>$X$19=TRUE</formula>
    </cfRule>
  </conditionalFormatting>
  <conditionalFormatting sqref="A20:U20">
    <cfRule type="expression" dxfId="257" priority="49">
      <formula>$X$20=TRUE</formula>
    </cfRule>
  </conditionalFormatting>
  <conditionalFormatting sqref="A21:U21">
    <cfRule type="expression" dxfId="256" priority="50">
      <formula>$X$21=TRUE</formula>
    </cfRule>
  </conditionalFormatting>
  <conditionalFormatting sqref="A22:U22">
    <cfRule type="expression" dxfId="255" priority="51">
      <formula>$X$22=TRUE</formula>
    </cfRule>
  </conditionalFormatting>
  <conditionalFormatting sqref="A23:U23">
    <cfRule type="expression" dxfId="254" priority="52">
      <formula>$X$23=TRUE</formula>
    </cfRule>
  </conditionalFormatting>
  <conditionalFormatting sqref="A24:U24">
    <cfRule type="expression" dxfId="253" priority="53">
      <formula>$X$24=TRUE</formula>
    </cfRule>
  </conditionalFormatting>
  <conditionalFormatting sqref="A27:U27">
    <cfRule type="expression" dxfId="252" priority="56">
      <formula>$X$27=TRUE</formula>
    </cfRule>
  </conditionalFormatting>
  <conditionalFormatting sqref="A28:U28">
    <cfRule type="expression" dxfId="251" priority="57">
      <formula>$X$28=TRUE</formula>
    </cfRule>
  </conditionalFormatting>
  <conditionalFormatting sqref="A32:U32">
    <cfRule type="expression" dxfId="250" priority="58">
      <formula>$X$32=TRUE</formula>
    </cfRule>
  </conditionalFormatting>
  <conditionalFormatting sqref="A33:U33">
    <cfRule type="expression" dxfId="249" priority="59">
      <formula>$X$33=TRUE</formula>
    </cfRule>
  </conditionalFormatting>
  <conditionalFormatting sqref="A34:U34">
    <cfRule type="expression" dxfId="248" priority="60">
      <formula>$X$34=TRUE</formula>
    </cfRule>
  </conditionalFormatting>
  <conditionalFormatting sqref="A36:U36">
    <cfRule type="expression" dxfId="247" priority="61">
      <formula>$X$36=TRUE</formula>
    </cfRule>
  </conditionalFormatting>
  <conditionalFormatting sqref="A37:U37">
    <cfRule type="expression" dxfId="246" priority="62">
      <formula>$X$37=TRUE</formula>
    </cfRule>
  </conditionalFormatting>
  <conditionalFormatting sqref="A38:U38">
    <cfRule type="expression" dxfId="245" priority="63">
      <formula>$X$38=TRUE</formula>
    </cfRule>
  </conditionalFormatting>
  <conditionalFormatting sqref="A16:U16">
    <cfRule type="expression" dxfId="244" priority="19">
      <formula>$X$16=TRUE</formula>
    </cfRule>
  </conditionalFormatting>
  <conditionalFormatting sqref="A35:U35">
    <cfRule type="expression" dxfId="243" priority="18">
      <formula>$X$35=TRUE</formula>
    </cfRule>
  </conditionalFormatting>
  <conditionalFormatting sqref="A30:U30">
    <cfRule type="expression" dxfId="242" priority="26">
      <formula>$X$30=TRUE</formula>
    </cfRule>
  </conditionalFormatting>
  <conditionalFormatting sqref="I15:I63 R27:R31 R15:R25 R33:R63">
    <cfRule type="expression" dxfId="241" priority="13">
      <formula>$AA15="TRUE"</formula>
    </cfRule>
  </conditionalFormatting>
  <conditionalFormatting sqref="K7:O7">
    <cfRule type="expression" dxfId="240" priority="10">
      <formula>OR($K$6="",$K$6=0,$K$6="FLF",$K$6="Attorney",$K$6="Paralegal",$K$6="Legal Assistant",$K$6="Clerk", $K$6="Self-Help Assistant")</formula>
    </cfRule>
    <cfRule type="expression" dxfId="239" priority="12">
      <formula>$K$6="Other (please specify below)"</formula>
    </cfRule>
  </conditionalFormatting>
  <conditionalFormatting sqref="R26">
    <cfRule type="expression" dxfId="238" priority="11">
      <formula>$AA26="TRUE"</formula>
    </cfRule>
  </conditionalFormatting>
  <conditionalFormatting sqref="A29:U29">
    <cfRule type="expression" dxfId="237" priority="65">
      <formula>$X$29=TRUE</formula>
    </cfRule>
  </conditionalFormatting>
  <conditionalFormatting sqref="U15">
    <cfRule type="expression" dxfId="236" priority="9">
      <formula>SUM($B$15:$P$15)&gt;15</formula>
    </cfRule>
  </conditionalFormatting>
  <conditionalFormatting sqref="U16:U63">
    <cfRule type="expression" dxfId="235" priority="8">
      <formula>SUM(B16:P16)&gt;15</formula>
    </cfRule>
  </conditionalFormatting>
  <conditionalFormatting sqref="R32">
    <cfRule type="expression" dxfId="234" priority="7">
      <formula>$AA32="TRUE"</formula>
    </cfRule>
  </conditionalFormatting>
  <conditionalFormatting sqref="A31:U31">
    <cfRule type="expression" dxfId="233" priority="22">
      <formula>$X$31=TRUE</formula>
    </cfRule>
    <cfRule type="expression" dxfId="232" priority="64">
      <formula>$X$31=TRUE</formula>
    </cfRule>
  </conditionalFormatting>
  <conditionalFormatting sqref="A25:U25">
    <cfRule type="expression" dxfId="231" priority="54">
      <formula>$X$25=TRUE</formula>
    </cfRule>
  </conditionalFormatting>
  <conditionalFormatting sqref="A26:U26">
    <cfRule type="expression" dxfId="230" priority="55">
      <formula>$X$26=TRUE</formula>
    </cfRule>
  </conditionalFormatting>
  <conditionalFormatting sqref="A15:U63">
    <cfRule type="expression" dxfId="229" priority="66">
      <formula>$R15="LUNCH"</formula>
    </cfRule>
  </conditionalFormatting>
  <conditionalFormatting sqref="J15:J64">
    <cfRule type="expression" dxfId="228" priority="6">
      <formula>AND($Y$16=TRUE,$I$11="All-Day Non IV-D Services")</formula>
    </cfRule>
  </conditionalFormatting>
  <conditionalFormatting sqref="L15:L64">
    <cfRule type="expression" dxfId="227" priority="5">
      <formula>AND($Y$16=TRUE,$I$11="All-Day PTO")</formula>
    </cfRule>
  </conditionalFormatting>
  <conditionalFormatting sqref="N15:N64">
    <cfRule type="expression" dxfId="226" priority="4">
      <formula>AND($Y$16=TRUE,$I$11="All-Day Sick")</formula>
    </cfRule>
  </conditionalFormatting>
  <conditionalFormatting sqref="O15:O64">
    <cfRule type="expression" dxfId="225" priority="3">
      <formula>AND($Y$16=TRUE,$I$11="All-Day VTO")</formula>
    </cfRule>
  </conditionalFormatting>
  <conditionalFormatting sqref="M15:M63">
    <cfRule type="expression" dxfId="224" priority="2">
      <formula>AND($Y$16=TRUE,$I$11="All-Day ATO")</formula>
    </cfRule>
  </conditionalFormatting>
  <conditionalFormatting sqref="M64">
    <cfRule type="expression" dxfId="223" priority="1">
      <formula>AND($Y$16=TRUE,$I$11="All-Day PTO")</formula>
    </cfRule>
  </conditionalFormatting>
  <dataValidations count="31">
    <dataValidation allowBlank="1" showInputMessage="1" showErrorMessage="1" prompt="Schedule start time determined by the time entered in cell G2" sqref="A15" xr:uid="{BBEC1E42-07DD-438C-B432-E78436644FCB}"/>
    <dataValidation allowBlank="1" showInputMessage="1" showErrorMessage="1" prompt="Navigation link to Class List worksheet" sqref="T12:U12" xr:uid="{3AE9D1A8-FBE6-43A1-BED4-14FB96CA05CE}"/>
    <dataValidation allowBlank="1" showInputMessage="1" showErrorMessage="1" prompt="ENTER time used whether Paid Time Off or Voluntary Time Off.  " sqref="L13:M13" xr:uid="{7856C462-1AC8-46CE-B894-32B31050392D}"/>
    <dataValidation allowBlank="1" showInputMessage="1" showErrorMessage="1" prompt="ENTER additional info, as needed. " sqref="R13" xr:uid="{5973D13F-9D9C-4912-A9BD-E723C6EBB2D5}"/>
    <dataValidation allowBlank="1" showInputMessage="1" showErrorMessage="1" prompt="15 mins MAX." sqref="U13" xr:uid="{9C9262E9-E907-43F2-A170-F2838CC9669A}"/>
    <dataValidation allowBlank="1" showInputMessage="1" showErrorMessage="1" prompt="ENTER time spent on IV-D service(s). See TYPE KEY above for reference. " sqref="B13:G13" xr:uid="{979FED01-01E8-4B8A-8EC2-573F04DE7270}"/>
    <dataValidation allowBlank="1" showInputMessage="1" showErrorMessage="1" prompt="ERROR message if less/more than 15 mins. " sqref="V13" xr:uid="{2A443653-011E-4DC6-A1E2-89DBA0898DE7}"/>
    <dataValidation allowBlank="1" showInputMessage="1" showErrorMessage="1" prompt="ENTER end time. " sqref="P12 S12" xr:uid="{82DC1123-840D-4492-80AA-7FC603BDF11E}"/>
    <dataValidation allowBlank="1" showErrorMessage="1" prompt="ENTER time spent on overtime. Overtime needs prior approval from AB 1058 program manager.  " sqref="Q13" xr:uid="{0D12F507-C891-42B2-9A40-A8F9826CE38A}"/>
    <dataValidation allowBlank="1" showErrorMessage="1" prompt="Select your COUNTY from the drop-down list." sqref="H6:J6" xr:uid="{83CA37F7-E140-44E4-9329-44D7716FB398}"/>
    <dataValidation allowBlank="1" showInputMessage="1" showErrorMessage="1" prompt="One-on-one assistance with completing pleadings in a case that the LCSA is providing services, related to: child support, spousal support, parentage, health insurance or license release. Calculating guideline child support, etc." sqref="B14" xr:uid="{3C0E23D4-DBEB-47F7-8440-A571DA3DE611}"/>
    <dataValidation allowBlank="1" showInputMessage="1" showErrorMessage="1" prompt="Time spent in group or workshop setting relating to the issues above and providing information about the availability of LCSA services." sqref="C14" xr:uid="{76A0E16D-3EAB-4837-9577-BC0A7D6BB951}"/>
    <dataValidation allowBlank="1" showInputMessage="1" showErrorMessage="1" prompt="Distributing and assisting a customer with completing a Child Support Case Registry Form (form FL-191)." sqref="D14" xr:uid="{22343FF1-203C-4135-9BD8-6B5F9AB59FD7}"/>
    <dataValidation allowBlank="1" showInputMessage="1" showErrorMessage="1" prompt="Assisting a customer with completing an application for LCSA services in a new or open case." sqref="E14" xr:uid="{AFD4A796-D4D4-4F71-AAF3-6B9FDB520D7F}"/>
    <dataValidation allowBlank="1" showInputMessage="1" showErrorMessage="1" prompt="Very brief (less than 5 minutes per customer) FLF services such as providing basic information on court processes, distribution of court forms, making a referral to different agency, etc." sqref="F14:G14" xr:uid="{A9D385C4-F062-4CED-AF64-9A96E9CF53CE}"/>
    <dataValidation allowBlank="1" showInputMessage="1" showErrorMessage="1" prompt="Administrative work related to the program, such as inputting data into STARS." sqref="G14" xr:uid="{4B1251D6-C65C-4380-9F72-21B985190FA3}"/>
    <dataValidation allowBlank="1" showInputMessage="1" showErrorMessage="1" prompt="Training related to the issues listed above, such as the annual AB 1058 Conference." sqref="H14:I14" xr:uid="{63673E19-C3B8-4FA2-9883-9A53DFCE71C6}"/>
    <dataValidation allowBlank="1" showInputMessage="1" showErrorMessage="1" prompt="All other self-help assistance with non-IV-D issues, such as: Family Law (custody, visitation, divorce, etc.); Restraining Orders; Small Claims info; Civil name-change; Landlord-Tenant, etc." sqref="J13:J14" xr:uid="{E73AF66D-D2C3-4455-B858-25F6CA579F0C}"/>
    <dataValidation allowBlank="1" showInputMessage="1" showErrorMessage="1" prompt="Time off paid by the court, such as vacation, personal or floating holiday, jury duty, military leave, etc." sqref="L14" xr:uid="{8598F694-434F-4435-B783-3C1991151338}"/>
    <dataValidation allowBlank="1" showInputMessage="1" showErrorMessage="1" prompt="Personal or family sick leave." sqref="N14" xr:uid="{73FC8C8A-D32C-401C-8829-F4335646E6BE}"/>
    <dataValidation allowBlank="1" showInputMessage="1" showErrorMessage="1" prompt="Unpaid time off, such as work furlough." sqref="O14" xr:uid="{12FC8286-6EF9-4F71-ADFC-1656AD54CE0D}"/>
    <dataValidation allowBlank="1" showInputMessage="1" showErrorMessage="1" prompt="Only include paid break time (i.e. 15-minute breaks); do not include your lunch break if you are not paid for this time." sqref="P13:P14" xr:uid="{2190179B-2A31-4DCF-B7AA-B3CEFA178F5D}"/>
    <dataValidation allowBlank="1" showErrorMessage="1" prompt="Select your JOB CLASSIFCATION from the drop-down list." sqref="K6:O6" xr:uid="{2466E05B-93B0-4C86-8931-9A506D1D1147}"/>
    <dataValidation allowBlank="1" showInputMessage="1" showErrorMessage="1" prompt="ENTER start time." sqref="P11" xr:uid="{B7844BBA-F643-4A2E-B8C2-5C674248DABD}"/>
    <dataValidation type="date" allowBlank="1" errorTitle="Error" error="Please Enter a Date Between July 2019 - June 2020" prompt="ENTER first date of reporting period." sqref="A6:B6" xr:uid="{6447AEA9-F54D-4F3C-8E95-A348353DF8DF}">
      <formula1>43647</formula1>
      <formula2>44012</formula2>
    </dataValidation>
    <dataValidation type="whole" allowBlank="1" showInputMessage="1" showErrorMessage="1" errorTitle="Error" error="Please enter a number between 1-15." sqref="B15:P63" xr:uid="{1BC5E932-6BAF-48D0-A2CB-A4304D4D943A}">
      <formula1>1</formula1>
      <formula2>15</formula2>
    </dataValidation>
    <dataValidation allowBlank="1" showInputMessage="1" showErrorMessage="1" prompt="General court administrative duties that cannot be directly attributed to any one program, such as attending a meeting regarding courthouse security." sqref="K13:K14" xr:uid="{D0882FF4-3306-468B-9785-77642D09C603}"/>
    <dataValidation allowBlank="1" showErrorMessage="1" prompt="Select your work type from the drop-down list." sqref="P6:Q6" xr:uid="{DCA0DF1A-B5B2-4911-91F7-2E999EC6B6E7}"/>
    <dataValidation allowBlank="1" sqref="C7:G7" xr:uid="{8B471370-F271-4105-9BAE-317519E67CE2}"/>
    <dataValidation type="list" allowBlank="1" showInputMessage="1" showErrorMessage="1" sqref="I11:K12" xr:uid="{E02DBEA2-BF65-4F5E-9840-7A264E909963}">
      <formula1>$S$122:$S$128</formula1>
    </dataValidation>
    <dataValidation allowBlank="1" showInputMessage="1" showErrorMessage="1" prompt="Administrative time off paid by the court, such as for judicial holidays." sqref="M14" xr:uid="{FF82FE9D-7B58-4383-9B34-2E3705532980}"/>
  </dataValidations>
  <printOptions horizontalCentered="1"/>
  <pageMargins left="0.25" right="0.25" top="0.15" bottom="0.1" header="0.05" footer="0.3"/>
  <pageSetup scale="68" fitToHeight="0" orientation="portrait" r:id="rId1"/>
  <headerFooter differentFirst="1">
    <oddFooter>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41985" r:id="rId4" name="Check Box 1">
              <controlPr defaultSize="0" autoFill="0" autoLine="0" autoPict="0">
                <anchor moveWithCells="1">
                  <from>
                    <xdr:col>16</xdr:col>
                    <xdr:colOff>146050</xdr:colOff>
                    <xdr:row>13</xdr:row>
                    <xdr:rowOff>114300</xdr:rowOff>
                  </from>
                  <to>
                    <xdr:col>17</xdr:col>
                    <xdr:colOff>127000</xdr:colOff>
                    <xdr:row>15</xdr:row>
                    <xdr:rowOff>0</xdr:rowOff>
                  </to>
                </anchor>
              </controlPr>
            </control>
          </mc:Choice>
        </mc:AlternateContent>
        <mc:AlternateContent xmlns:mc="http://schemas.openxmlformats.org/markup-compatibility/2006">
          <mc:Choice Requires="x14">
            <control shapeId="41986" r:id="rId5" name="Check Box 2">
              <controlPr defaultSize="0" autoFill="0" autoLine="0" autoPict="0">
                <anchor moveWithCells="1">
                  <from>
                    <xdr:col>16</xdr:col>
                    <xdr:colOff>146050</xdr:colOff>
                    <xdr:row>14</xdr:row>
                    <xdr:rowOff>184150</xdr:rowOff>
                  </from>
                  <to>
                    <xdr:col>17</xdr:col>
                    <xdr:colOff>127000</xdr:colOff>
                    <xdr:row>16</xdr:row>
                    <xdr:rowOff>38100</xdr:rowOff>
                  </to>
                </anchor>
              </controlPr>
            </control>
          </mc:Choice>
        </mc:AlternateContent>
        <mc:AlternateContent xmlns:mc="http://schemas.openxmlformats.org/markup-compatibility/2006">
          <mc:Choice Requires="x14">
            <control shapeId="41987" r:id="rId6" name="Check Box 3">
              <controlPr defaultSize="0" autoFill="0" autoLine="0" autoPict="0">
                <anchor moveWithCells="1">
                  <from>
                    <xdr:col>16</xdr:col>
                    <xdr:colOff>146050</xdr:colOff>
                    <xdr:row>26</xdr:row>
                    <xdr:rowOff>184150</xdr:rowOff>
                  </from>
                  <to>
                    <xdr:col>17</xdr:col>
                    <xdr:colOff>127000</xdr:colOff>
                    <xdr:row>28</xdr:row>
                    <xdr:rowOff>12700</xdr:rowOff>
                  </to>
                </anchor>
              </controlPr>
            </control>
          </mc:Choice>
        </mc:AlternateContent>
        <mc:AlternateContent xmlns:mc="http://schemas.openxmlformats.org/markup-compatibility/2006">
          <mc:Choice Requires="x14">
            <control shapeId="41988" r:id="rId7" name="Check Box 4">
              <controlPr defaultSize="0" autoFill="0" autoLine="0" autoPict="0">
                <anchor moveWithCells="1">
                  <from>
                    <xdr:col>16</xdr:col>
                    <xdr:colOff>146050</xdr:colOff>
                    <xdr:row>27</xdr:row>
                    <xdr:rowOff>184150</xdr:rowOff>
                  </from>
                  <to>
                    <xdr:col>17</xdr:col>
                    <xdr:colOff>127000</xdr:colOff>
                    <xdr:row>29</xdr:row>
                    <xdr:rowOff>38100</xdr:rowOff>
                  </to>
                </anchor>
              </controlPr>
            </control>
          </mc:Choice>
        </mc:AlternateContent>
        <mc:AlternateContent xmlns:mc="http://schemas.openxmlformats.org/markup-compatibility/2006">
          <mc:Choice Requires="x14">
            <control shapeId="41989" r:id="rId8" name="Check Box 5">
              <controlPr defaultSize="0" autoFill="0" autoLine="0" autoPict="0">
                <anchor moveWithCells="1">
                  <from>
                    <xdr:col>16</xdr:col>
                    <xdr:colOff>146050</xdr:colOff>
                    <xdr:row>28</xdr:row>
                    <xdr:rowOff>184150</xdr:rowOff>
                  </from>
                  <to>
                    <xdr:col>17</xdr:col>
                    <xdr:colOff>127000</xdr:colOff>
                    <xdr:row>30</xdr:row>
                    <xdr:rowOff>38100</xdr:rowOff>
                  </to>
                </anchor>
              </controlPr>
            </control>
          </mc:Choice>
        </mc:AlternateContent>
        <mc:AlternateContent xmlns:mc="http://schemas.openxmlformats.org/markup-compatibility/2006">
          <mc:Choice Requires="x14">
            <control shapeId="41990" r:id="rId9" name="Check Box 6">
              <controlPr defaultSize="0" autoFill="0" autoLine="0" autoPict="0">
                <anchor moveWithCells="1">
                  <from>
                    <xdr:col>16</xdr:col>
                    <xdr:colOff>146050</xdr:colOff>
                    <xdr:row>29</xdr:row>
                    <xdr:rowOff>184150</xdr:rowOff>
                  </from>
                  <to>
                    <xdr:col>17</xdr:col>
                    <xdr:colOff>127000</xdr:colOff>
                    <xdr:row>31</xdr:row>
                    <xdr:rowOff>0</xdr:rowOff>
                  </to>
                </anchor>
              </controlPr>
            </control>
          </mc:Choice>
        </mc:AlternateContent>
        <mc:AlternateContent xmlns:mc="http://schemas.openxmlformats.org/markup-compatibility/2006">
          <mc:Choice Requires="x14">
            <control shapeId="41991" r:id="rId10" name="Check Box 7">
              <controlPr defaultSize="0" autoFill="0" autoLine="0" autoPict="0">
                <anchor moveWithCells="1">
                  <from>
                    <xdr:col>16</xdr:col>
                    <xdr:colOff>146050</xdr:colOff>
                    <xdr:row>30</xdr:row>
                    <xdr:rowOff>184150</xdr:rowOff>
                  </from>
                  <to>
                    <xdr:col>17</xdr:col>
                    <xdr:colOff>127000</xdr:colOff>
                    <xdr:row>32</xdr:row>
                    <xdr:rowOff>12700</xdr:rowOff>
                  </to>
                </anchor>
              </controlPr>
            </control>
          </mc:Choice>
        </mc:AlternateContent>
        <mc:AlternateContent xmlns:mc="http://schemas.openxmlformats.org/markup-compatibility/2006">
          <mc:Choice Requires="x14">
            <control shapeId="41992" r:id="rId11" name="Check Box 8">
              <controlPr defaultSize="0" autoFill="0" autoLine="0" autoPict="0">
                <anchor moveWithCells="1">
                  <from>
                    <xdr:col>16</xdr:col>
                    <xdr:colOff>146050</xdr:colOff>
                    <xdr:row>31</xdr:row>
                    <xdr:rowOff>184150</xdr:rowOff>
                  </from>
                  <to>
                    <xdr:col>17</xdr:col>
                    <xdr:colOff>127000</xdr:colOff>
                    <xdr:row>33</xdr:row>
                    <xdr:rowOff>38100</xdr:rowOff>
                  </to>
                </anchor>
              </controlPr>
            </control>
          </mc:Choice>
        </mc:AlternateContent>
        <mc:AlternateContent xmlns:mc="http://schemas.openxmlformats.org/markup-compatibility/2006">
          <mc:Choice Requires="x14">
            <control shapeId="41993" r:id="rId12" name="Check Box 9">
              <controlPr defaultSize="0" autoFill="0" autoLine="0" autoPict="0">
                <anchor moveWithCells="1">
                  <from>
                    <xdr:col>16</xdr:col>
                    <xdr:colOff>146050</xdr:colOff>
                    <xdr:row>32</xdr:row>
                    <xdr:rowOff>184150</xdr:rowOff>
                  </from>
                  <to>
                    <xdr:col>17</xdr:col>
                    <xdr:colOff>127000</xdr:colOff>
                    <xdr:row>34</xdr:row>
                    <xdr:rowOff>38100</xdr:rowOff>
                  </to>
                </anchor>
              </controlPr>
            </control>
          </mc:Choice>
        </mc:AlternateContent>
        <mc:AlternateContent xmlns:mc="http://schemas.openxmlformats.org/markup-compatibility/2006">
          <mc:Choice Requires="x14">
            <control shapeId="41994" r:id="rId13" name="Check Box 10">
              <controlPr defaultSize="0" autoFill="0" autoLine="0" autoPict="0">
                <anchor moveWithCells="1">
                  <from>
                    <xdr:col>16</xdr:col>
                    <xdr:colOff>146050</xdr:colOff>
                    <xdr:row>33</xdr:row>
                    <xdr:rowOff>184150</xdr:rowOff>
                  </from>
                  <to>
                    <xdr:col>17</xdr:col>
                    <xdr:colOff>127000</xdr:colOff>
                    <xdr:row>35</xdr:row>
                    <xdr:rowOff>38100</xdr:rowOff>
                  </to>
                </anchor>
              </controlPr>
            </control>
          </mc:Choice>
        </mc:AlternateContent>
        <mc:AlternateContent xmlns:mc="http://schemas.openxmlformats.org/markup-compatibility/2006">
          <mc:Choice Requires="x14">
            <control shapeId="41995" r:id="rId14" name="Check Box 11">
              <controlPr defaultSize="0" autoFill="0" autoLine="0" autoPict="0">
                <anchor moveWithCells="1">
                  <from>
                    <xdr:col>16</xdr:col>
                    <xdr:colOff>146050</xdr:colOff>
                    <xdr:row>34</xdr:row>
                    <xdr:rowOff>184150</xdr:rowOff>
                  </from>
                  <to>
                    <xdr:col>17</xdr:col>
                    <xdr:colOff>127000</xdr:colOff>
                    <xdr:row>36</xdr:row>
                    <xdr:rowOff>38100</xdr:rowOff>
                  </to>
                </anchor>
              </controlPr>
            </control>
          </mc:Choice>
        </mc:AlternateContent>
        <mc:AlternateContent xmlns:mc="http://schemas.openxmlformats.org/markup-compatibility/2006">
          <mc:Choice Requires="x14">
            <control shapeId="41996" r:id="rId15" name="Check Box 12">
              <controlPr defaultSize="0" autoFill="0" autoLine="0" autoPict="0">
                <anchor moveWithCells="1">
                  <from>
                    <xdr:col>16</xdr:col>
                    <xdr:colOff>146050</xdr:colOff>
                    <xdr:row>35</xdr:row>
                    <xdr:rowOff>184150</xdr:rowOff>
                  </from>
                  <to>
                    <xdr:col>17</xdr:col>
                    <xdr:colOff>127000</xdr:colOff>
                    <xdr:row>37</xdr:row>
                    <xdr:rowOff>38100</xdr:rowOff>
                  </to>
                </anchor>
              </controlPr>
            </control>
          </mc:Choice>
        </mc:AlternateContent>
        <mc:AlternateContent xmlns:mc="http://schemas.openxmlformats.org/markup-compatibility/2006">
          <mc:Choice Requires="x14">
            <control shapeId="41997" r:id="rId16" name="Check Box 13">
              <controlPr defaultSize="0" autoFill="0" autoLine="0" autoPict="0">
                <anchor moveWithCells="1">
                  <from>
                    <xdr:col>16</xdr:col>
                    <xdr:colOff>146050</xdr:colOff>
                    <xdr:row>36</xdr:row>
                    <xdr:rowOff>184150</xdr:rowOff>
                  </from>
                  <to>
                    <xdr:col>17</xdr:col>
                    <xdr:colOff>127000</xdr:colOff>
                    <xdr:row>38</xdr:row>
                    <xdr:rowOff>38100</xdr:rowOff>
                  </to>
                </anchor>
              </controlPr>
            </control>
          </mc:Choice>
        </mc:AlternateContent>
        <mc:AlternateContent xmlns:mc="http://schemas.openxmlformats.org/markup-compatibility/2006">
          <mc:Choice Requires="x14">
            <control shapeId="41998" r:id="rId17" name="Check Box 14">
              <controlPr defaultSize="0" autoFill="0" autoLine="0" autoPict="0">
                <anchor moveWithCells="1">
                  <from>
                    <xdr:col>16</xdr:col>
                    <xdr:colOff>146050</xdr:colOff>
                    <xdr:row>37</xdr:row>
                    <xdr:rowOff>184150</xdr:rowOff>
                  </from>
                  <to>
                    <xdr:col>17</xdr:col>
                    <xdr:colOff>127000</xdr:colOff>
                    <xdr:row>39</xdr:row>
                    <xdr:rowOff>38100</xdr:rowOff>
                  </to>
                </anchor>
              </controlPr>
            </control>
          </mc:Choice>
        </mc:AlternateContent>
        <mc:AlternateContent xmlns:mc="http://schemas.openxmlformats.org/markup-compatibility/2006">
          <mc:Choice Requires="x14">
            <control shapeId="41999" r:id="rId18" name="Check Box 15">
              <controlPr defaultSize="0" autoFill="0" autoLine="0" autoPict="0">
                <anchor moveWithCells="1">
                  <from>
                    <xdr:col>16</xdr:col>
                    <xdr:colOff>146050</xdr:colOff>
                    <xdr:row>38</xdr:row>
                    <xdr:rowOff>184150</xdr:rowOff>
                  </from>
                  <to>
                    <xdr:col>17</xdr:col>
                    <xdr:colOff>127000</xdr:colOff>
                    <xdr:row>40</xdr:row>
                    <xdr:rowOff>38100</xdr:rowOff>
                  </to>
                </anchor>
              </controlPr>
            </control>
          </mc:Choice>
        </mc:AlternateContent>
        <mc:AlternateContent xmlns:mc="http://schemas.openxmlformats.org/markup-compatibility/2006">
          <mc:Choice Requires="x14">
            <control shapeId="42000" r:id="rId19" name="Check Box 16">
              <controlPr defaultSize="0" autoFill="0" autoLine="0" autoPict="0">
                <anchor moveWithCells="1">
                  <from>
                    <xdr:col>16</xdr:col>
                    <xdr:colOff>146050</xdr:colOff>
                    <xdr:row>39</xdr:row>
                    <xdr:rowOff>184150</xdr:rowOff>
                  </from>
                  <to>
                    <xdr:col>17</xdr:col>
                    <xdr:colOff>127000</xdr:colOff>
                    <xdr:row>41</xdr:row>
                    <xdr:rowOff>38100</xdr:rowOff>
                  </to>
                </anchor>
              </controlPr>
            </control>
          </mc:Choice>
        </mc:AlternateContent>
        <mc:AlternateContent xmlns:mc="http://schemas.openxmlformats.org/markup-compatibility/2006">
          <mc:Choice Requires="x14">
            <control shapeId="42001" r:id="rId20" name="Check Box 17">
              <controlPr defaultSize="0" autoFill="0" autoLine="0" autoPict="0">
                <anchor moveWithCells="1">
                  <from>
                    <xdr:col>16</xdr:col>
                    <xdr:colOff>146050</xdr:colOff>
                    <xdr:row>40</xdr:row>
                    <xdr:rowOff>184150</xdr:rowOff>
                  </from>
                  <to>
                    <xdr:col>17</xdr:col>
                    <xdr:colOff>127000</xdr:colOff>
                    <xdr:row>42</xdr:row>
                    <xdr:rowOff>38100</xdr:rowOff>
                  </to>
                </anchor>
              </controlPr>
            </control>
          </mc:Choice>
        </mc:AlternateContent>
        <mc:AlternateContent xmlns:mc="http://schemas.openxmlformats.org/markup-compatibility/2006">
          <mc:Choice Requires="x14">
            <control shapeId="42002" r:id="rId21" name="Check Box 18">
              <controlPr defaultSize="0" autoFill="0" autoLine="0" autoPict="0">
                <anchor moveWithCells="1">
                  <from>
                    <xdr:col>16</xdr:col>
                    <xdr:colOff>146050</xdr:colOff>
                    <xdr:row>41</xdr:row>
                    <xdr:rowOff>184150</xdr:rowOff>
                  </from>
                  <to>
                    <xdr:col>17</xdr:col>
                    <xdr:colOff>127000</xdr:colOff>
                    <xdr:row>43</xdr:row>
                    <xdr:rowOff>38100</xdr:rowOff>
                  </to>
                </anchor>
              </controlPr>
            </control>
          </mc:Choice>
        </mc:AlternateContent>
        <mc:AlternateContent xmlns:mc="http://schemas.openxmlformats.org/markup-compatibility/2006">
          <mc:Choice Requires="x14">
            <control shapeId="42003" r:id="rId22" name="Check Box 19">
              <controlPr defaultSize="0" autoFill="0" autoLine="0" autoPict="0">
                <anchor moveWithCells="1">
                  <from>
                    <xdr:col>16</xdr:col>
                    <xdr:colOff>146050</xdr:colOff>
                    <xdr:row>42</xdr:row>
                    <xdr:rowOff>184150</xdr:rowOff>
                  </from>
                  <to>
                    <xdr:col>17</xdr:col>
                    <xdr:colOff>127000</xdr:colOff>
                    <xdr:row>44</xdr:row>
                    <xdr:rowOff>38100</xdr:rowOff>
                  </to>
                </anchor>
              </controlPr>
            </control>
          </mc:Choice>
        </mc:AlternateContent>
        <mc:AlternateContent xmlns:mc="http://schemas.openxmlformats.org/markup-compatibility/2006">
          <mc:Choice Requires="x14">
            <control shapeId="42004" r:id="rId23" name="Check Box 20">
              <controlPr defaultSize="0" autoFill="0" autoLine="0" autoPict="0">
                <anchor moveWithCells="1">
                  <from>
                    <xdr:col>16</xdr:col>
                    <xdr:colOff>146050</xdr:colOff>
                    <xdr:row>43</xdr:row>
                    <xdr:rowOff>184150</xdr:rowOff>
                  </from>
                  <to>
                    <xdr:col>17</xdr:col>
                    <xdr:colOff>127000</xdr:colOff>
                    <xdr:row>45</xdr:row>
                    <xdr:rowOff>38100</xdr:rowOff>
                  </to>
                </anchor>
              </controlPr>
            </control>
          </mc:Choice>
        </mc:AlternateContent>
        <mc:AlternateContent xmlns:mc="http://schemas.openxmlformats.org/markup-compatibility/2006">
          <mc:Choice Requires="x14">
            <control shapeId="42005" r:id="rId24" name="Check Box 21">
              <controlPr defaultSize="0" autoFill="0" autoLine="0" autoPict="0">
                <anchor moveWithCells="1">
                  <from>
                    <xdr:col>16</xdr:col>
                    <xdr:colOff>146050</xdr:colOff>
                    <xdr:row>44</xdr:row>
                    <xdr:rowOff>184150</xdr:rowOff>
                  </from>
                  <to>
                    <xdr:col>17</xdr:col>
                    <xdr:colOff>127000</xdr:colOff>
                    <xdr:row>46</xdr:row>
                    <xdr:rowOff>38100</xdr:rowOff>
                  </to>
                </anchor>
              </controlPr>
            </control>
          </mc:Choice>
        </mc:AlternateContent>
        <mc:AlternateContent xmlns:mc="http://schemas.openxmlformats.org/markup-compatibility/2006">
          <mc:Choice Requires="x14">
            <control shapeId="42006" r:id="rId25" name="Check Box 22">
              <controlPr defaultSize="0" autoFill="0" autoLine="0" autoPict="0">
                <anchor moveWithCells="1">
                  <from>
                    <xdr:col>16</xdr:col>
                    <xdr:colOff>146050</xdr:colOff>
                    <xdr:row>45</xdr:row>
                    <xdr:rowOff>184150</xdr:rowOff>
                  </from>
                  <to>
                    <xdr:col>17</xdr:col>
                    <xdr:colOff>127000</xdr:colOff>
                    <xdr:row>47</xdr:row>
                    <xdr:rowOff>38100</xdr:rowOff>
                  </to>
                </anchor>
              </controlPr>
            </control>
          </mc:Choice>
        </mc:AlternateContent>
        <mc:AlternateContent xmlns:mc="http://schemas.openxmlformats.org/markup-compatibility/2006">
          <mc:Choice Requires="x14">
            <control shapeId="42007" r:id="rId26" name="Check Box 23">
              <controlPr defaultSize="0" autoFill="0" autoLine="0" autoPict="0">
                <anchor moveWithCells="1">
                  <from>
                    <xdr:col>16</xdr:col>
                    <xdr:colOff>146050</xdr:colOff>
                    <xdr:row>46</xdr:row>
                    <xdr:rowOff>184150</xdr:rowOff>
                  </from>
                  <to>
                    <xdr:col>17</xdr:col>
                    <xdr:colOff>127000</xdr:colOff>
                    <xdr:row>48</xdr:row>
                    <xdr:rowOff>38100</xdr:rowOff>
                  </to>
                </anchor>
              </controlPr>
            </control>
          </mc:Choice>
        </mc:AlternateContent>
        <mc:AlternateContent xmlns:mc="http://schemas.openxmlformats.org/markup-compatibility/2006">
          <mc:Choice Requires="x14">
            <control shapeId="42008" r:id="rId27" name="Check Box 24">
              <controlPr defaultSize="0" autoFill="0" autoLine="0" autoPict="0">
                <anchor moveWithCells="1">
                  <from>
                    <xdr:col>16</xdr:col>
                    <xdr:colOff>146050</xdr:colOff>
                    <xdr:row>47</xdr:row>
                    <xdr:rowOff>184150</xdr:rowOff>
                  </from>
                  <to>
                    <xdr:col>17</xdr:col>
                    <xdr:colOff>127000</xdr:colOff>
                    <xdr:row>49</xdr:row>
                    <xdr:rowOff>38100</xdr:rowOff>
                  </to>
                </anchor>
              </controlPr>
            </control>
          </mc:Choice>
        </mc:AlternateContent>
        <mc:AlternateContent xmlns:mc="http://schemas.openxmlformats.org/markup-compatibility/2006">
          <mc:Choice Requires="x14">
            <control shapeId="42009" r:id="rId28" name="Check Box 25">
              <controlPr defaultSize="0" autoFill="0" autoLine="0" autoPict="0">
                <anchor moveWithCells="1">
                  <from>
                    <xdr:col>16</xdr:col>
                    <xdr:colOff>146050</xdr:colOff>
                    <xdr:row>48</xdr:row>
                    <xdr:rowOff>184150</xdr:rowOff>
                  </from>
                  <to>
                    <xdr:col>17</xdr:col>
                    <xdr:colOff>127000</xdr:colOff>
                    <xdr:row>50</xdr:row>
                    <xdr:rowOff>0</xdr:rowOff>
                  </to>
                </anchor>
              </controlPr>
            </control>
          </mc:Choice>
        </mc:AlternateContent>
        <mc:AlternateContent xmlns:mc="http://schemas.openxmlformats.org/markup-compatibility/2006">
          <mc:Choice Requires="x14">
            <control shapeId="42010" r:id="rId29" name="Check Box 26">
              <controlPr defaultSize="0" autoFill="0" autoLine="0" autoPict="0">
                <anchor moveWithCells="1">
                  <from>
                    <xdr:col>16</xdr:col>
                    <xdr:colOff>146050</xdr:colOff>
                    <xdr:row>49</xdr:row>
                    <xdr:rowOff>184150</xdr:rowOff>
                  </from>
                  <to>
                    <xdr:col>17</xdr:col>
                    <xdr:colOff>127000</xdr:colOff>
                    <xdr:row>51</xdr:row>
                    <xdr:rowOff>38100</xdr:rowOff>
                  </to>
                </anchor>
              </controlPr>
            </control>
          </mc:Choice>
        </mc:AlternateContent>
        <mc:AlternateContent xmlns:mc="http://schemas.openxmlformats.org/markup-compatibility/2006">
          <mc:Choice Requires="x14">
            <control shapeId="42011" r:id="rId30" name="Check Box 27">
              <controlPr defaultSize="0" autoFill="0" autoLine="0" autoPict="0">
                <anchor moveWithCells="1">
                  <from>
                    <xdr:col>16</xdr:col>
                    <xdr:colOff>146050</xdr:colOff>
                    <xdr:row>50</xdr:row>
                    <xdr:rowOff>184150</xdr:rowOff>
                  </from>
                  <to>
                    <xdr:col>17</xdr:col>
                    <xdr:colOff>127000</xdr:colOff>
                    <xdr:row>52</xdr:row>
                    <xdr:rowOff>38100</xdr:rowOff>
                  </to>
                </anchor>
              </controlPr>
            </control>
          </mc:Choice>
        </mc:AlternateContent>
        <mc:AlternateContent xmlns:mc="http://schemas.openxmlformats.org/markup-compatibility/2006">
          <mc:Choice Requires="x14">
            <control shapeId="42012" r:id="rId31" name="Check Box 28">
              <controlPr defaultSize="0" autoFill="0" autoLine="0" autoPict="0">
                <anchor moveWithCells="1">
                  <from>
                    <xdr:col>16</xdr:col>
                    <xdr:colOff>146050</xdr:colOff>
                    <xdr:row>51</xdr:row>
                    <xdr:rowOff>184150</xdr:rowOff>
                  </from>
                  <to>
                    <xdr:col>17</xdr:col>
                    <xdr:colOff>127000</xdr:colOff>
                    <xdr:row>53</xdr:row>
                    <xdr:rowOff>38100</xdr:rowOff>
                  </to>
                </anchor>
              </controlPr>
            </control>
          </mc:Choice>
        </mc:AlternateContent>
        <mc:AlternateContent xmlns:mc="http://schemas.openxmlformats.org/markup-compatibility/2006">
          <mc:Choice Requires="x14">
            <control shapeId="42013" r:id="rId32" name="Check Box 29">
              <controlPr defaultSize="0" autoFill="0" autoLine="0" autoPict="0">
                <anchor moveWithCells="1">
                  <from>
                    <xdr:col>16</xdr:col>
                    <xdr:colOff>146050</xdr:colOff>
                    <xdr:row>52</xdr:row>
                    <xdr:rowOff>184150</xdr:rowOff>
                  </from>
                  <to>
                    <xdr:col>17</xdr:col>
                    <xdr:colOff>127000</xdr:colOff>
                    <xdr:row>54</xdr:row>
                    <xdr:rowOff>38100</xdr:rowOff>
                  </to>
                </anchor>
              </controlPr>
            </control>
          </mc:Choice>
        </mc:AlternateContent>
        <mc:AlternateContent xmlns:mc="http://schemas.openxmlformats.org/markup-compatibility/2006">
          <mc:Choice Requires="x14">
            <control shapeId="42014" r:id="rId33" name="Check Box 30">
              <controlPr defaultSize="0" autoFill="0" autoLine="0" autoPict="0">
                <anchor moveWithCells="1">
                  <from>
                    <xdr:col>16</xdr:col>
                    <xdr:colOff>146050</xdr:colOff>
                    <xdr:row>53</xdr:row>
                    <xdr:rowOff>184150</xdr:rowOff>
                  </from>
                  <to>
                    <xdr:col>17</xdr:col>
                    <xdr:colOff>127000</xdr:colOff>
                    <xdr:row>55</xdr:row>
                    <xdr:rowOff>38100</xdr:rowOff>
                  </to>
                </anchor>
              </controlPr>
            </control>
          </mc:Choice>
        </mc:AlternateContent>
        <mc:AlternateContent xmlns:mc="http://schemas.openxmlformats.org/markup-compatibility/2006">
          <mc:Choice Requires="x14">
            <control shapeId="42015" r:id="rId34" name="Check Box 31">
              <controlPr defaultSize="0" autoFill="0" autoLine="0" autoPict="0">
                <anchor moveWithCells="1">
                  <from>
                    <xdr:col>16</xdr:col>
                    <xdr:colOff>146050</xdr:colOff>
                    <xdr:row>54</xdr:row>
                    <xdr:rowOff>184150</xdr:rowOff>
                  </from>
                  <to>
                    <xdr:col>17</xdr:col>
                    <xdr:colOff>127000</xdr:colOff>
                    <xdr:row>56</xdr:row>
                    <xdr:rowOff>38100</xdr:rowOff>
                  </to>
                </anchor>
              </controlPr>
            </control>
          </mc:Choice>
        </mc:AlternateContent>
        <mc:AlternateContent xmlns:mc="http://schemas.openxmlformats.org/markup-compatibility/2006">
          <mc:Choice Requires="x14">
            <control shapeId="42016" r:id="rId35" name="Check Box 32">
              <controlPr defaultSize="0" autoFill="0" autoLine="0" autoPict="0">
                <anchor moveWithCells="1">
                  <from>
                    <xdr:col>16</xdr:col>
                    <xdr:colOff>146050</xdr:colOff>
                    <xdr:row>55</xdr:row>
                    <xdr:rowOff>184150</xdr:rowOff>
                  </from>
                  <to>
                    <xdr:col>17</xdr:col>
                    <xdr:colOff>127000</xdr:colOff>
                    <xdr:row>57</xdr:row>
                    <xdr:rowOff>38100</xdr:rowOff>
                  </to>
                </anchor>
              </controlPr>
            </control>
          </mc:Choice>
        </mc:AlternateContent>
        <mc:AlternateContent xmlns:mc="http://schemas.openxmlformats.org/markup-compatibility/2006">
          <mc:Choice Requires="x14">
            <control shapeId="42017" r:id="rId36" name="Check Box 33">
              <controlPr defaultSize="0" autoFill="0" autoLine="0" autoPict="0">
                <anchor moveWithCells="1">
                  <from>
                    <xdr:col>16</xdr:col>
                    <xdr:colOff>146050</xdr:colOff>
                    <xdr:row>56</xdr:row>
                    <xdr:rowOff>184150</xdr:rowOff>
                  </from>
                  <to>
                    <xdr:col>17</xdr:col>
                    <xdr:colOff>127000</xdr:colOff>
                    <xdr:row>58</xdr:row>
                    <xdr:rowOff>38100</xdr:rowOff>
                  </to>
                </anchor>
              </controlPr>
            </control>
          </mc:Choice>
        </mc:AlternateContent>
        <mc:AlternateContent xmlns:mc="http://schemas.openxmlformats.org/markup-compatibility/2006">
          <mc:Choice Requires="x14">
            <control shapeId="42018" r:id="rId37" name="Check Box 34">
              <controlPr defaultSize="0" autoFill="0" autoLine="0" autoPict="0">
                <anchor moveWithCells="1">
                  <from>
                    <xdr:col>16</xdr:col>
                    <xdr:colOff>146050</xdr:colOff>
                    <xdr:row>57</xdr:row>
                    <xdr:rowOff>184150</xdr:rowOff>
                  </from>
                  <to>
                    <xdr:col>17</xdr:col>
                    <xdr:colOff>127000</xdr:colOff>
                    <xdr:row>59</xdr:row>
                    <xdr:rowOff>38100</xdr:rowOff>
                  </to>
                </anchor>
              </controlPr>
            </control>
          </mc:Choice>
        </mc:AlternateContent>
        <mc:AlternateContent xmlns:mc="http://schemas.openxmlformats.org/markup-compatibility/2006">
          <mc:Choice Requires="x14">
            <control shapeId="42019" r:id="rId38" name="Check Box 35">
              <controlPr defaultSize="0" autoFill="0" autoLine="0" autoPict="0">
                <anchor moveWithCells="1">
                  <from>
                    <xdr:col>16</xdr:col>
                    <xdr:colOff>146050</xdr:colOff>
                    <xdr:row>58</xdr:row>
                    <xdr:rowOff>184150</xdr:rowOff>
                  </from>
                  <to>
                    <xdr:col>17</xdr:col>
                    <xdr:colOff>127000</xdr:colOff>
                    <xdr:row>60</xdr:row>
                    <xdr:rowOff>38100</xdr:rowOff>
                  </to>
                </anchor>
              </controlPr>
            </control>
          </mc:Choice>
        </mc:AlternateContent>
        <mc:AlternateContent xmlns:mc="http://schemas.openxmlformats.org/markup-compatibility/2006">
          <mc:Choice Requires="x14">
            <control shapeId="42020" r:id="rId39" name="Check Box 36">
              <controlPr defaultSize="0" autoFill="0" autoLine="0" autoPict="0">
                <anchor moveWithCells="1">
                  <from>
                    <xdr:col>16</xdr:col>
                    <xdr:colOff>146050</xdr:colOff>
                    <xdr:row>59</xdr:row>
                    <xdr:rowOff>184150</xdr:rowOff>
                  </from>
                  <to>
                    <xdr:col>17</xdr:col>
                    <xdr:colOff>127000</xdr:colOff>
                    <xdr:row>61</xdr:row>
                    <xdr:rowOff>38100</xdr:rowOff>
                  </to>
                </anchor>
              </controlPr>
            </control>
          </mc:Choice>
        </mc:AlternateContent>
        <mc:AlternateContent xmlns:mc="http://schemas.openxmlformats.org/markup-compatibility/2006">
          <mc:Choice Requires="x14">
            <control shapeId="42021" r:id="rId40" name="Check Box 37">
              <controlPr defaultSize="0" autoFill="0" autoLine="0" autoPict="0">
                <anchor moveWithCells="1">
                  <from>
                    <xdr:col>16</xdr:col>
                    <xdr:colOff>146050</xdr:colOff>
                    <xdr:row>60</xdr:row>
                    <xdr:rowOff>184150</xdr:rowOff>
                  </from>
                  <to>
                    <xdr:col>17</xdr:col>
                    <xdr:colOff>127000</xdr:colOff>
                    <xdr:row>62</xdr:row>
                    <xdr:rowOff>38100</xdr:rowOff>
                  </to>
                </anchor>
              </controlPr>
            </control>
          </mc:Choice>
        </mc:AlternateContent>
        <mc:AlternateContent xmlns:mc="http://schemas.openxmlformats.org/markup-compatibility/2006">
          <mc:Choice Requires="x14">
            <control shapeId="42022" r:id="rId41" name="Check Box 38">
              <controlPr defaultSize="0" autoFill="0" autoLine="0" autoPict="0">
                <anchor moveWithCells="1">
                  <from>
                    <xdr:col>16</xdr:col>
                    <xdr:colOff>146050</xdr:colOff>
                    <xdr:row>61</xdr:row>
                    <xdr:rowOff>184150</xdr:rowOff>
                  </from>
                  <to>
                    <xdr:col>17</xdr:col>
                    <xdr:colOff>127000</xdr:colOff>
                    <xdr:row>63</xdr:row>
                    <xdr:rowOff>0</xdr:rowOff>
                  </to>
                </anchor>
              </controlPr>
            </control>
          </mc:Choice>
        </mc:AlternateContent>
        <mc:AlternateContent xmlns:mc="http://schemas.openxmlformats.org/markup-compatibility/2006">
          <mc:Choice Requires="x14">
            <control shapeId="42023" r:id="rId42" name="Check Box 39">
              <controlPr defaultSize="0" autoFill="0" autoLine="0" autoPict="0">
                <anchor moveWithCells="1">
                  <from>
                    <xdr:col>7</xdr:col>
                    <xdr:colOff>203200</xdr:colOff>
                    <xdr:row>10</xdr:row>
                    <xdr:rowOff>107950</xdr:rowOff>
                  </from>
                  <to>
                    <xdr:col>8</xdr:col>
                    <xdr:colOff>127000</xdr:colOff>
                    <xdr:row>11</xdr:row>
                    <xdr:rowOff>88900</xdr:rowOff>
                  </to>
                </anchor>
              </controlPr>
            </control>
          </mc:Choice>
        </mc:AlternateContent>
        <mc:AlternateContent xmlns:mc="http://schemas.openxmlformats.org/markup-compatibility/2006">
          <mc:Choice Requires="x14">
            <control shapeId="42024" r:id="rId43" name="Check Box 40">
              <controlPr defaultSize="0" autoFill="0" autoLine="0" autoPict="0">
                <anchor moveWithCells="1">
                  <from>
                    <xdr:col>16</xdr:col>
                    <xdr:colOff>146050</xdr:colOff>
                    <xdr:row>15</xdr:row>
                    <xdr:rowOff>184150</xdr:rowOff>
                  </from>
                  <to>
                    <xdr:col>17</xdr:col>
                    <xdr:colOff>127000</xdr:colOff>
                    <xdr:row>17</xdr:row>
                    <xdr:rowOff>38100</xdr:rowOff>
                  </to>
                </anchor>
              </controlPr>
            </control>
          </mc:Choice>
        </mc:AlternateContent>
        <mc:AlternateContent xmlns:mc="http://schemas.openxmlformats.org/markup-compatibility/2006">
          <mc:Choice Requires="x14">
            <control shapeId="42025" r:id="rId44" name="Check Box 41">
              <controlPr defaultSize="0" autoFill="0" autoLine="0" autoPict="0">
                <anchor moveWithCells="1">
                  <from>
                    <xdr:col>16</xdr:col>
                    <xdr:colOff>146050</xdr:colOff>
                    <xdr:row>16</xdr:row>
                    <xdr:rowOff>184150</xdr:rowOff>
                  </from>
                  <to>
                    <xdr:col>17</xdr:col>
                    <xdr:colOff>127000</xdr:colOff>
                    <xdr:row>18</xdr:row>
                    <xdr:rowOff>38100</xdr:rowOff>
                  </to>
                </anchor>
              </controlPr>
            </control>
          </mc:Choice>
        </mc:AlternateContent>
        <mc:AlternateContent xmlns:mc="http://schemas.openxmlformats.org/markup-compatibility/2006">
          <mc:Choice Requires="x14">
            <control shapeId="42026" r:id="rId45" name="Check Box 42">
              <controlPr defaultSize="0" autoFill="0" autoLine="0" autoPict="0">
                <anchor moveWithCells="1">
                  <from>
                    <xdr:col>16</xdr:col>
                    <xdr:colOff>146050</xdr:colOff>
                    <xdr:row>17</xdr:row>
                    <xdr:rowOff>184150</xdr:rowOff>
                  </from>
                  <to>
                    <xdr:col>17</xdr:col>
                    <xdr:colOff>127000</xdr:colOff>
                    <xdr:row>19</xdr:row>
                    <xdr:rowOff>38100</xdr:rowOff>
                  </to>
                </anchor>
              </controlPr>
            </control>
          </mc:Choice>
        </mc:AlternateContent>
        <mc:AlternateContent xmlns:mc="http://schemas.openxmlformats.org/markup-compatibility/2006">
          <mc:Choice Requires="x14">
            <control shapeId="42027" r:id="rId46" name="Check Box 43">
              <controlPr defaultSize="0" autoFill="0" autoLine="0" autoPict="0">
                <anchor moveWithCells="1">
                  <from>
                    <xdr:col>16</xdr:col>
                    <xdr:colOff>146050</xdr:colOff>
                    <xdr:row>18</xdr:row>
                    <xdr:rowOff>184150</xdr:rowOff>
                  </from>
                  <to>
                    <xdr:col>17</xdr:col>
                    <xdr:colOff>127000</xdr:colOff>
                    <xdr:row>20</xdr:row>
                    <xdr:rowOff>38100</xdr:rowOff>
                  </to>
                </anchor>
              </controlPr>
            </control>
          </mc:Choice>
        </mc:AlternateContent>
        <mc:AlternateContent xmlns:mc="http://schemas.openxmlformats.org/markup-compatibility/2006">
          <mc:Choice Requires="x14">
            <control shapeId="42028" r:id="rId47" name="Check Box 44">
              <controlPr defaultSize="0" autoFill="0" autoLine="0" autoPict="0">
                <anchor moveWithCells="1">
                  <from>
                    <xdr:col>16</xdr:col>
                    <xdr:colOff>146050</xdr:colOff>
                    <xdr:row>19</xdr:row>
                    <xdr:rowOff>184150</xdr:rowOff>
                  </from>
                  <to>
                    <xdr:col>17</xdr:col>
                    <xdr:colOff>127000</xdr:colOff>
                    <xdr:row>21</xdr:row>
                    <xdr:rowOff>38100</xdr:rowOff>
                  </to>
                </anchor>
              </controlPr>
            </control>
          </mc:Choice>
        </mc:AlternateContent>
        <mc:AlternateContent xmlns:mc="http://schemas.openxmlformats.org/markup-compatibility/2006">
          <mc:Choice Requires="x14">
            <control shapeId="42029" r:id="rId48" name="Check Box 45">
              <controlPr defaultSize="0" autoFill="0" autoLine="0" autoPict="0">
                <anchor moveWithCells="1">
                  <from>
                    <xdr:col>16</xdr:col>
                    <xdr:colOff>146050</xdr:colOff>
                    <xdr:row>20</xdr:row>
                    <xdr:rowOff>184150</xdr:rowOff>
                  </from>
                  <to>
                    <xdr:col>17</xdr:col>
                    <xdr:colOff>127000</xdr:colOff>
                    <xdr:row>22</xdr:row>
                    <xdr:rowOff>38100</xdr:rowOff>
                  </to>
                </anchor>
              </controlPr>
            </control>
          </mc:Choice>
        </mc:AlternateContent>
        <mc:AlternateContent xmlns:mc="http://schemas.openxmlformats.org/markup-compatibility/2006">
          <mc:Choice Requires="x14">
            <control shapeId="42030" r:id="rId49" name="Check Box 46">
              <controlPr defaultSize="0" autoFill="0" autoLine="0" autoPict="0">
                <anchor moveWithCells="1">
                  <from>
                    <xdr:col>16</xdr:col>
                    <xdr:colOff>146050</xdr:colOff>
                    <xdr:row>22</xdr:row>
                    <xdr:rowOff>184150</xdr:rowOff>
                  </from>
                  <to>
                    <xdr:col>17</xdr:col>
                    <xdr:colOff>127000</xdr:colOff>
                    <xdr:row>24</xdr:row>
                    <xdr:rowOff>38100</xdr:rowOff>
                  </to>
                </anchor>
              </controlPr>
            </control>
          </mc:Choice>
        </mc:AlternateContent>
        <mc:AlternateContent xmlns:mc="http://schemas.openxmlformats.org/markup-compatibility/2006">
          <mc:Choice Requires="x14">
            <control shapeId="42031" r:id="rId50" name="Check Box 47">
              <controlPr defaultSize="0" autoFill="0" autoLine="0" autoPict="0">
                <anchor moveWithCells="1">
                  <from>
                    <xdr:col>16</xdr:col>
                    <xdr:colOff>146050</xdr:colOff>
                    <xdr:row>21</xdr:row>
                    <xdr:rowOff>184150</xdr:rowOff>
                  </from>
                  <to>
                    <xdr:col>17</xdr:col>
                    <xdr:colOff>127000</xdr:colOff>
                    <xdr:row>23</xdr:row>
                    <xdr:rowOff>38100</xdr:rowOff>
                  </to>
                </anchor>
              </controlPr>
            </control>
          </mc:Choice>
        </mc:AlternateContent>
        <mc:AlternateContent xmlns:mc="http://schemas.openxmlformats.org/markup-compatibility/2006">
          <mc:Choice Requires="x14">
            <control shapeId="42032" r:id="rId51" name="Check Box 48">
              <controlPr defaultSize="0" autoFill="0" autoLine="0" autoPict="0">
                <anchor moveWithCells="1">
                  <from>
                    <xdr:col>16</xdr:col>
                    <xdr:colOff>146050</xdr:colOff>
                    <xdr:row>23</xdr:row>
                    <xdr:rowOff>184150</xdr:rowOff>
                  </from>
                  <to>
                    <xdr:col>17</xdr:col>
                    <xdr:colOff>127000</xdr:colOff>
                    <xdr:row>25</xdr:row>
                    <xdr:rowOff>38100</xdr:rowOff>
                  </to>
                </anchor>
              </controlPr>
            </control>
          </mc:Choice>
        </mc:AlternateContent>
        <mc:AlternateContent xmlns:mc="http://schemas.openxmlformats.org/markup-compatibility/2006">
          <mc:Choice Requires="x14">
            <control shapeId="42033" r:id="rId52" name="Check Box 49">
              <controlPr defaultSize="0" autoFill="0" autoLine="0" autoPict="0">
                <anchor moveWithCells="1">
                  <from>
                    <xdr:col>16</xdr:col>
                    <xdr:colOff>146050</xdr:colOff>
                    <xdr:row>24</xdr:row>
                    <xdr:rowOff>184150</xdr:rowOff>
                  </from>
                  <to>
                    <xdr:col>17</xdr:col>
                    <xdr:colOff>127000</xdr:colOff>
                    <xdr:row>26</xdr:row>
                    <xdr:rowOff>38100</xdr:rowOff>
                  </to>
                </anchor>
              </controlPr>
            </control>
          </mc:Choice>
        </mc:AlternateContent>
        <mc:AlternateContent xmlns:mc="http://schemas.openxmlformats.org/markup-compatibility/2006">
          <mc:Choice Requires="x14">
            <control shapeId="42034" r:id="rId53" name="Check Box 50">
              <controlPr defaultSize="0" autoFill="0" autoLine="0" autoPict="0">
                <anchor moveWithCells="1">
                  <from>
                    <xdr:col>16</xdr:col>
                    <xdr:colOff>146050</xdr:colOff>
                    <xdr:row>25</xdr:row>
                    <xdr:rowOff>184150</xdr:rowOff>
                  </from>
                  <to>
                    <xdr:col>17</xdr:col>
                    <xdr:colOff>127000</xdr:colOff>
                    <xdr:row>27</xdr:row>
                    <xdr:rowOff>38100</xdr:rowOff>
                  </to>
                </anchor>
              </controlPr>
            </control>
          </mc:Choice>
        </mc:AlternateContent>
        <mc:AlternateContent xmlns:mc="http://schemas.openxmlformats.org/markup-compatibility/2006">
          <mc:Choice Requires="x14">
            <control shapeId="42035" r:id="rId54" name="Check Box 51">
              <controlPr defaultSize="0" autoFill="0" autoLine="0" autoPict="0">
                <anchor moveWithCells="1">
                  <from>
                    <xdr:col>16</xdr:col>
                    <xdr:colOff>146050</xdr:colOff>
                    <xdr:row>30</xdr:row>
                    <xdr:rowOff>184150</xdr:rowOff>
                  </from>
                  <to>
                    <xdr:col>17</xdr:col>
                    <xdr:colOff>127000</xdr:colOff>
                    <xdr:row>32</xdr:row>
                    <xdr:rowOff>0</xdr:rowOff>
                  </to>
                </anchor>
              </controlPr>
            </control>
          </mc:Choice>
        </mc:AlternateContent>
        <mc:AlternateContent xmlns:mc="http://schemas.openxmlformats.org/markup-compatibility/2006">
          <mc:Choice Requires="x14">
            <control shapeId="42036" r:id="rId55" name="Check Box 52">
              <controlPr defaultSize="0" autoFill="0" autoLine="0" autoPict="0">
                <anchor moveWithCells="1">
                  <from>
                    <xdr:col>16</xdr:col>
                    <xdr:colOff>146050</xdr:colOff>
                    <xdr:row>30</xdr:row>
                    <xdr:rowOff>184150</xdr:rowOff>
                  </from>
                  <to>
                    <xdr:col>17</xdr:col>
                    <xdr:colOff>127000</xdr:colOff>
                    <xdr:row>32</xdr:row>
                    <xdr:rowOff>0</xdr:rowOff>
                  </to>
                </anchor>
              </controlPr>
            </control>
          </mc:Choice>
        </mc:AlternateContent>
        <mc:AlternateContent xmlns:mc="http://schemas.openxmlformats.org/markup-compatibility/2006">
          <mc:Choice Requires="x14">
            <control shapeId="42037" r:id="rId56" name="Check Box 53">
              <controlPr defaultSize="0" autoFill="0" autoLine="0" autoPict="0">
                <anchor moveWithCells="1">
                  <from>
                    <xdr:col>16</xdr:col>
                    <xdr:colOff>146050</xdr:colOff>
                    <xdr:row>38</xdr:row>
                    <xdr:rowOff>184150</xdr:rowOff>
                  </from>
                  <to>
                    <xdr:col>17</xdr:col>
                    <xdr:colOff>127000</xdr:colOff>
                    <xdr:row>40</xdr:row>
                    <xdr:rowOff>38100</xdr:rowOff>
                  </to>
                </anchor>
              </controlPr>
            </control>
          </mc:Choice>
        </mc:AlternateContent>
      </controls>
    </mc:Choice>
  </mc:AlternateContent>
  <tableParts count="1">
    <tablePart r:id="rId57"/>
  </tablePart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290E65-D623-42C1-B577-4246E9E70690}">
  <sheetPr filterMode="1">
    <tabColor theme="0" tint="-0.34998626667073579"/>
    <pageSetUpPr autoPageBreaks="0"/>
  </sheetPr>
  <dimension ref="A1:AJ280"/>
  <sheetViews>
    <sheetView showGridLines="0" zoomScaleNormal="100" zoomScaleSheetLayoutView="100" workbookViewId="0">
      <pane ySplit="14" topLeftCell="A15" activePane="bottomLeft" state="frozen"/>
      <selection pane="bottomLeft" activeCell="A2" sqref="A2:Q2"/>
    </sheetView>
  </sheetViews>
  <sheetFormatPr defaultColWidth="9" defaultRowHeight="30" customHeight="1" x14ac:dyDescent="0.3"/>
  <cols>
    <col min="1" max="1" width="7.33203125" style="73" customWidth="1"/>
    <col min="2" max="2" width="6.58203125" style="73" customWidth="1"/>
    <col min="3" max="9" width="5.83203125" style="73" customWidth="1"/>
    <col min="10" max="10" width="10.58203125" style="73" customWidth="1"/>
    <col min="11" max="15" width="5.83203125" style="73" customWidth="1"/>
    <col min="16" max="16" width="8.08203125" style="73" customWidth="1"/>
    <col min="17" max="18" width="5.83203125" style="73" customWidth="1"/>
    <col min="19" max="19" width="9.08203125" style="33" customWidth="1"/>
    <col min="20" max="20" width="11.83203125" style="33" customWidth="1"/>
    <col min="21" max="21" width="9.08203125" style="33" customWidth="1"/>
    <col min="22" max="22" width="12.58203125" style="73" hidden="1" customWidth="1"/>
    <col min="23" max="23" width="9" style="14"/>
    <col min="24" max="24" width="11.58203125" style="14" customWidth="1"/>
    <col min="25" max="25" width="9" style="14"/>
    <col min="26" max="26" width="8.08203125" style="13" customWidth="1"/>
    <col min="27" max="27" width="6.08203125" style="14" customWidth="1"/>
    <col min="28" max="28" width="9" style="14"/>
    <col min="29" max="33" width="9" style="13"/>
    <col min="34" max="34" width="21.58203125" style="73" customWidth="1"/>
    <col min="35" max="16384" width="9" style="73"/>
  </cols>
  <sheetData>
    <row r="1" spans="1:36" ht="7" customHeight="1" x14ac:dyDescent="0.3">
      <c r="A1" s="95"/>
      <c r="B1" s="95"/>
      <c r="C1" s="95"/>
      <c r="D1" s="95"/>
      <c r="E1" s="95"/>
      <c r="F1" s="95"/>
      <c r="G1" s="95"/>
      <c r="H1" s="95"/>
      <c r="I1" s="95"/>
      <c r="J1" s="95"/>
      <c r="K1" s="95"/>
      <c r="L1" s="95"/>
      <c r="M1" s="166"/>
      <c r="N1" s="95"/>
      <c r="O1" s="95"/>
      <c r="P1" s="95"/>
      <c r="Q1" s="95"/>
      <c r="R1" s="95"/>
      <c r="S1" s="96"/>
      <c r="T1" s="13"/>
      <c r="U1" s="13"/>
    </row>
    <row r="2" spans="1:36" ht="21.65" customHeight="1" x14ac:dyDescent="0.3">
      <c r="A2" s="314" t="s">
        <v>112</v>
      </c>
      <c r="B2" s="314"/>
      <c r="C2" s="314"/>
      <c r="D2" s="315"/>
      <c r="E2" s="315"/>
      <c r="F2" s="315"/>
      <c r="G2" s="315"/>
      <c r="H2" s="315"/>
      <c r="I2" s="315"/>
      <c r="J2" s="316"/>
      <c r="K2" s="316"/>
      <c r="L2" s="316"/>
      <c r="M2" s="316"/>
      <c r="N2" s="316"/>
      <c r="O2" s="316"/>
      <c r="P2" s="316"/>
      <c r="Q2" s="316"/>
      <c r="R2" s="95"/>
      <c r="S2" s="97" t="s">
        <v>97</v>
      </c>
      <c r="T2" s="317" t="s">
        <v>143</v>
      </c>
      <c r="U2" s="318"/>
      <c r="W2" s="70"/>
    </row>
    <row r="3" spans="1:36" ht="24.65" customHeight="1" x14ac:dyDescent="0.3">
      <c r="A3" s="319" t="s">
        <v>114</v>
      </c>
      <c r="B3" s="320"/>
      <c r="C3" s="320"/>
      <c r="D3" s="320"/>
      <c r="E3" s="320"/>
      <c r="F3" s="320"/>
      <c r="G3" s="320"/>
      <c r="H3" s="320"/>
      <c r="I3" s="320"/>
      <c r="J3" s="320"/>
      <c r="K3" s="320"/>
      <c r="L3" s="320"/>
      <c r="M3" s="320"/>
      <c r="N3" s="320"/>
      <c r="O3" s="320"/>
      <c r="P3" s="320"/>
      <c r="Q3" s="320"/>
      <c r="R3" s="320"/>
      <c r="S3" s="321"/>
      <c r="T3" s="289" t="str">
        <f>IF($Y$16=TRUE,IF(COUNTIF(U15:U63,"&gt;0")&gt;0,"All-Day Activity checkbox cannot be marked if other time is tracked in rows.",""),IF((COUNTIFS(A15:A63,"",U15:U63,"&gt;0")&gt;0),"Time tracked exceeds your workday hours",IF((49-(COUNTIF($A$15:$A$63,"")+COUNTIF($R$15:$R$63,"LUNCH")))*15=U64,"",IF((49-(COUNTIF($A$15:$A$63,"")+COUNTIF($R$15:$R$63,"LUNCH")))*15&lt;U64,"Time tracked exceeds your workday hours.","You must track the entire time in each 15 minute-increment of your workday, excluding any lunch breaks."))))</f>
        <v>You must track the entire time in each 15 minute-increment of your workday, excluding any lunch breaks.</v>
      </c>
      <c r="U3" s="290"/>
      <c r="W3" s="14">
        <f>IF(T3="",0,1)</f>
        <v>1</v>
      </c>
    </row>
    <row r="4" spans="1:36" ht="12.65" customHeight="1" x14ac:dyDescent="0.3">
      <c r="A4" s="95"/>
      <c r="B4" s="95"/>
      <c r="C4" s="95"/>
      <c r="D4" s="95"/>
      <c r="E4" s="95"/>
      <c r="F4" s="95"/>
      <c r="G4" s="95"/>
      <c r="H4" s="95"/>
      <c r="I4" s="95"/>
      <c r="J4" s="95"/>
      <c r="K4" s="95"/>
      <c r="L4" s="95"/>
      <c r="M4" s="166"/>
      <c r="N4" s="95"/>
      <c r="O4" s="95"/>
      <c r="P4" s="95"/>
      <c r="Q4" s="95"/>
      <c r="R4" s="95"/>
      <c r="S4" s="96"/>
      <c r="T4" s="289"/>
      <c r="U4" s="290"/>
      <c r="W4" s="77"/>
      <c r="Y4" s="15" t="s">
        <v>9</v>
      </c>
    </row>
    <row r="5" spans="1:36" s="17" customFormat="1" ht="12.65" customHeight="1" x14ac:dyDescent="0.25">
      <c r="A5" s="351" t="s">
        <v>8</v>
      </c>
      <c r="B5" s="352"/>
      <c r="C5" s="353" t="s">
        <v>85</v>
      </c>
      <c r="D5" s="354"/>
      <c r="E5" s="354"/>
      <c r="F5" s="354"/>
      <c r="G5" s="354"/>
      <c r="H5" s="355" t="s">
        <v>86</v>
      </c>
      <c r="I5" s="356"/>
      <c r="J5" s="357"/>
      <c r="K5" s="355" t="s">
        <v>111</v>
      </c>
      <c r="L5" s="356"/>
      <c r="M5" s="356"/>
      <c r="N5" s="356"/>
      <c r="O5" s="357"/>
      <c r="P5" s="358" t="s">
        <v>87</v>
      </c>
      <c r="Q5" s="359"/>
      <c r="R5" s="64"/>
      <c r="S5" s="43" t="s">
        <v>97</v>
      </c>
      <c r="T5" s="289"/>
      <c r="U5" s="290"/>
      <c r="W5" s="78"/>
      <c r="X5" s="18"/>
      <c r="Y5" s="19" t="s">
        <v>10</v>
      </c>
      <c r="Z5" s="20"/>
      <c r="AA5" s="18"/>
      <c r="AB5" s="18"/>
      <c r="AC5" s="20"/>
      <c r="AD5" s="20"/>
      <c r="AE5" s="20"/>
      <c r="AF5" s="20"/>
      <c r="AG5" s="20"/>
    </row>
    <row r="6" spans="1:36" ht="14.15" customHeight="1" x14ac:dyDescent="0.25">
      <c r="A6" s="341">
        <f>Monday!A6+4</f>
        <v>4</v>
      </c>
      <c r="B6" s="342"/>
      <c r="C6" s="343">
        <f>Monday!C6</f>
        <v>0</v>
      </c>
      <c r="D6" s="344"/>
      <c r="E6" s="344"/>
      <c r="F6" s="344"/>
      <c r="G6" s="345"/>
      <c r="H6" s="343">
        <f>Monday!H6</f>
        <v>0</v>
      </c>
      <c r="I6" s="344"/>
      <c r="J6" s="345"/>
      <c r="K6" s="343">
        <f>Monday!K6</f>
        <v>0</v>
      </c>
      <c r="L6" s="344"/>
      <c r="M6" s="344"/>
      <c r="N6" s="344"/>
      <c r="O6" s="345"/>
      <c r="P6" s="343">
        <f>Monday!P6</f>
        <v>0</v>
      </c>
      <c r="Q6" s="345"/>
      <c r="R6" s="62"/>
      <c r="S6" s="16"/>
      <c r="T6" s="289" t="str">
        <f>IF($AB$64&gt;0,"You must delete time tracked during your lunch break.","")</f>
        <v/>
      </c>
      <c r="U6" s="290"/>
      <c r="W6" s="14">
        <f>IF(T6="",0,1)</f>
        <v>0</v>
      </c>
    </row>
    <row r="7" spans="1:36" s="21" customFormat="1" ht="15" customHeight="1" x14ac:dyDescent="0.3">
      <c r="A7" s="98"/>
      <c r="B7" s="99"/>
      <c r="C7" s="99"/>
      <c r="D7" s="100"/>
      <c r="E7" s="100"/>
      <c r="F7" s="100"/>
      <c r="G7" s="100"/>
      <c r="H7" s="101"/>
      <c r="I7" s="102"/>
      <c r="J7" s="102"/>
      <c r="K7" s="340">
        <f>Monday!K7</f>
        <v>0</v>
      </c>
      <c r="L7" s="340"/>
      <c r="M7" s="340"/>
      <c r="N7" s="340"/>
      <c r="O7" s="340"/>
      <c r="P7" s="101"/>
      <c r="Q7" s="101"/>
      <c r="R7" s="101"/>
      <c r="S7" s="103" t="s">
        <v>97</v>
      </c>
      <c r="T7" s="289"/>
      <c r="U7" s="290"/>
      <c r="W7" s="23"/>
      <c r="X7" s="23"/>
      <c r="Y7" s="23"/>
      <c r="Z7" s="22"/>
      <c r="AA7" s="23"/>
      <c r="AB7" s="23"/>
      <c r="AC7" s="22"/>
      <c r="AD7" s="22"/>
      <c r="AE7" s="23"/>
      <c r="AF7" s="22"/>
      <c r="AG7" s="22"/>
    </row>
    <row r="8" spans="1:36" s="24" customFormat="1" ht="23.25" customHeight="1" x14ac:dyDescent="0.3">
      <c r="A8" s="287" t="s">
        <v>118</v>
      </c>
      <c r="B8" s="288"/>
      <c r="C8" s="288"/>
      <c r="D8" s="288"/>
      <c r="E8" s="288"/>
      <c r="F8" s="288"/>
      <c r="G8" s="288"/>
      <c r="H8" s="288"/>
      <c r="I8" s="288"/>
      <c r="J8" s="288"/>
      <c r="K8" s="288"/>
      <c r="L8" s="288"/>
      <c r="M8" s="288"/>
      <c r="N8" s="288"/>
      <c r="O8" s="288"/>
      <c r="P8" s="288"/>
      <c r="Q8" s="288"/>
      <c r="R8" s="288"/>
      <c r="S8" s="288"/>
      <c r="T8" s="289" t="str">
        <f>IF(SUM(W15:W63)&gt;0,"Time tracked in rows with a red highlighted cell exceeds 15 minutes.","")</f>
        <v/>
      </c>
      <c r="U8" s="290"/>
      <c r="W8" s="14">
        <f>IF(T8="",0,1)</f>
        <v>0</v>
      </c>
      <c r="X8" s="26"/>
      <c r="Y8" s="26"/>
      <c r="Z8" s="25"/>
      <c r="AA8" s="26"/>
      <c r="AB8" s="26"/>
      <c r="AC8" s="25"/>
      <c r="AD8" s="25"/>
      <c r="AE8" s="26"/>
      <c r="AF8" s="25"/>
      <c r="AG8" s="25"/>
    </row>
    <row r="9" spans="1:36" s="24" customFormat="1" ht="16.399999999999999" customHeight="1" x14ac:dyDescent="0.3">
      <c r="A9" s="104" t="s">
        <v>144</v>
      </c>
      <c r="B9" s="105"/>
      <c r="C9" s="105"/>
      <c r="D9" s="105"/>
      <c r="E9" s="105"/>
      <c r="F9" s="105"/>
      <c r="G9" s="105"/>
      <c r="H9" s="105"/>
      <c r="I9" s="105"/>
      <c r="J9" s="105"/>
      <c r="K9" s="105"/>
      <c r="L9" s="105"/>
      <c r="M9" s="105"/>
      <c r="N9" s="105"/>
      <c r="O9" s="105"/>
      <c r="P9" s="106"/>
      <c r="Q9" s="106"/>
      <c r="R9" s="106"/>
      <c r="S9" s="106"/>
      <c r="T9" s="289"/>
      <c r="U9" s="290"/>
      <c r="W9" s="26"/>
      <c r="X9" s="26"/>
      <c r="Y9" s="26"/>
      <c r="Z9" s="25"/>
      <c r="AA9" s="26"/>
      <c r="AB9" s="26"/>
      <c r="AC9" s="25"/>
      <c r="AD9" s="25"/>
      <c r="AE9" s="36" t="s">
        <v>23</v>
      </c>
      <c r="AF9" s="25"/>
      <c r="AG9" s="25"/>
    </row>
    <row r="10" spans="1:36" s="24" customFormat="1" ht="11.15" customHeight="1" thickBot="1" x14ac:dyDescent="0.35">
      <c r="A10" s="107"/>
      <c r="B10" s="95"/>
      <c r="C10" s="95"/>
      <c r="D10" s="95"/>
      <c r="E10" s="95"/>
      <c r="F10" s="95"/>
      <c r="G10" s="95"/>
      <c r="H10" s="108" t="str">
        <f>IF($Y$16=TRUE,IF($I$11="Select All-Day Activity if applicable","NOTE: You must select an item on the drop-down menu below.",""),"")</f>
        <v/>
      </c>
      <c r="I10" s="109"/>
      <c r="J10" s="95"/>
      <c r="K10" s="95"/>
      <c r="L10" s="95"/>
      <c r="M10" s="166"/>
      <c r="N10" s="95"/>
      <c r="O10" s="95"/>
      <c r="P10" s="110"/>
      <c r="Q10" s="110"/>
      <c r="R10" s="110"/>
      <c r="S10" s="110"/>
      <c r="T10" s="90"/>
      <c r="U10" s="90"/>
      <c r="W10" s="26">
        <f>W3+W6+W8</f>
        <v>1</v>
      </c>
      <c r="X10" s="26"/>
      <c r="Y10" s="26"/>
      <c r="Z10" s="25"/>
      <c r="AA10" s="26"/>
      <c r="AB10" s="26"/>
      <c r="AC10" s="25"/>
      <c r="AD10" s="25"/>
      <c r="AE10" s="36"/>
      <c r="AF10" s="25"/>
      <c r="AG10" s="25"/>
    </row>
    <row r="11" spans="1:36" ht="15" customHeight="1" x14ac:dyDescent="0.25">
      <c r="A11" s="291" t="s">
        <v>113</v>
      </c>
      <c r="B11" s="292"/>
      <c r="C11" s="292"/>
      <c r="D11" s="292"/>
      <c r="E11" s="292"/>
      <c r="F11" s="292"/>
      <c r="G11" s="292"/>
      <c r="H11" s="292"/>
      <c r="I11" s="295" t="s">
        <v>100</v>
      </c>
      <c r="J11" s="295"/>
      <c r="K11" s="295"/>
      <c r="L11" s="167"/>
      <c r="M11" s="58"/>
      <c r="N11" s="297" t="s">
        <v>88</v>
      </c>
      <c r="O11" s="297"/>
      <c r="P11" s="60">
        <v>0.33333333333333331</v>
      </c>
      <c r="Q11" s="298" t="s">
        <v>107</v>
      </c>
      <c r="R11" s="299"/>
      <c r="S11" s="60">
        <v>0.5</v>
      </c>
      <c r="T11" s="67" t="s">
        <v>109</v>
      </c>
      <c r="U11" s="120">
        <f>U64/60</f>
        <v>0</v>
      </c>
      <c r="V11" s="11"/>
      <c r="AE11" s="14"/>
    </row>
    <row r="12" spans="1:36" ht="14.9" customHeight="1" thickBot="1" x14ac:dyDescent="0.3">
      <c r="A12" s="293"/>
      <c r="B12" s="294"/>
      <c r="C12" s="294"/>
      <c r="D12" s="294"/>
      <c r="E12" s="294"/>
      <c r="F12" s="294"/>
      <c r="G12" s="294"/>
      <c r="H12" s="294"/>
      <c r="I12" s="296"/>
      <c r="J12" s="296"/>
      <c r="K12" s="296"/>
      <c r="L12" s="168"/>
      <c r="M12" s="59"/>
      <c r="N12" s="300" t="s">
        <v>89</v>
      </c>
      <c r="O12" s="300"/>
      <c r="P12" s="61">
        <v>0.70833333333333337</v>
      </c>
      <c r="Q12" s="301" t="s">
        <v>108</v>
      </c>
      <c r="R12" s="302"/>
      <c r="S12" s="61">
        <v>0.54166666666666663</v>
      </c>
      <c r="T12" s="57"/>
      <c r="U12" s="56"/>
      <c r="V12" s="12"/>
    </row>
    <row r="13" spans="1:36" ht="23.5" customHeight="1" thickBot="1" x14ac:dyDescent="0.35">
      <c r="A13" s="303" t="s">
        <v>0</v>
      </c>
      <c r="B13" s="305" t="s">
        <v>16</v>
      </c>
      <c r="C13" s="306"/>
      <c r="D13" s="306"/>
      <c r="E13" s="306"/>
      <c r="F13" s="306"/>
      <c r="G13" s="306"/>
      <c r="H13" s="336"/>
      <c r="I13" s="337"/>
      <c r="J13" s="286" t="s">
        <v>3</v>
      </c>
      <c r="K13" s="286" t="s">
        <v>101</v>
      </c>
      <c r="L13" s="310" t="s">
        <v>5</v>
      </c>
      <c r="M13" s="310"/>
      <c r="N13" s="338"/>
      <c r="O13" s="339"/>
      <c r="P13" s="285" t="s">
        <v>6</v>
      </c>
      <c r="Q13" s="52" t="s">
        <v>99</v>
      </c>
      <c r="R13" s="277" t="s">
        <v>2</v>
      </c>
      <c r="S13" s="278"/>
      <c r="T13" s="279"/>
      <c r="U13" s="283" t="s">
        <v>12</v>
      </c>
      <c r="V13" s="48" t="s">
        <v>11</v>
      </c>
    </row>
    <row r="14" spans="1:36" ht="10.5" customHeight="1" x14ac:dyDescent="0.3">
      <c r="A14" s="304"/>
      <c r="B14" s="55" t="s">
        <v>102</v>
      </c>
      <c r="C14" s="41" t="s">
        <v>19</v>
      </c>
      <c r="D14" s="41" t="s">
        <v>21</v>
      </c>
      <c r="E14" s="41" t="s">
        <v>116</v>
      </c>
      <c r="F14" s="41" t="s">
        <v>22</v>
      </c>
      <c r="G14" s="41" t="s">
        <v>4</v>
      </c>
      <c r="H14" s="41" t="s">
        <v>18</v>
      </c>
      <c r="I14" s="41" t="s">
        <v>20</v>
      </c>
      <c r="J14" s="309"/>
      <c r="K14" s="309"/>
      <c r="L14" s="40" t="s">
        <v>92</v>
      </c>
      <c r="M14" s="40" t="s">
        <v>172</v>
      </c>
      <c r="N14" s="41" t="s">
        <v>1</v>
      </c>
      <c r="O14" s="41" t="s">
        <v>93</v>
      </c>
      <c r="P14" s="286"/>
      <c r="Q14" s="63"/>
      <c r="R14" s="280"/>
      <c r="S14" s="281"/>
      <c r="T14" s="282"/>
      <c r="U14" s="284"/>
      <c r="V14" s="49"/>
      <c r="Y14" s="14" t="s">
        <v>97</v>
      </c>
    </row>
    <row r="15" spans="1:36" ht="15" customHeight="1" x14ac:dyDescent="0.3">
      <c r="A15" s="126">
        <f>IF(P11=P12,"",P11)</f>
        <v>0.33333333333333331</v>
      </c>
      <c r="B15" s="27"/>
      <c r="C15" s="27"/>
      <c r="D15" s="27"/>
      <c r="E15" s="27"/>
      <c r="F15" s="27"/>
      <c r="G15" s="27"/>
      <c r="H15" s="27"/>
      <c r="I15" s="27"/>
      <c r="J15" s="27"/>
      <c r="K15" s="27"/>
      <c r="L15" s="27"/>
      <c r="M15" s="27"/>
      <c r="N15" s="27"/>
      <c r="O15" s="27"/>
      <c r="P15" s="27"/>
      <c r="Q15" s="27"/>
      <c r="R15" s="256" t="str">
        <f>IF(A15&gt;$S$11-TIME(0,5,0),IF(A15&lt;$S$12,"LUNCH",""),"")</f>
        <v/>
      </c>
      <c r="S15" s="257"/>
      <c r="T15" s="258"/>
      <c r="U15" s="125">
        <f>IF(SUM(B15:P15)&gt;15,15,SUM(B15:P15))</f>
        <v>0</v>
      </c>
      <c r="V15" s="50" t="str">
        <f>IF(U15&lt;&gt;15,"ERROR","Y")</f>
        <v>ERROR</v>
      </c>
      <c r="W15" s="79">
        <f>IF(SUM(B15:P15)&gt;15,1,0)</f>
        <v>0</v>
      </c>
      <c r="X15" s="14" t="b">
        <v>0</v>
      </c>
      <c r="Y15" s="14" t="b">
        <v>1</v>
      </c>
      <c r="Z15" s="14"/>
      <c r="AA15" s="14" t="str">
        <f>IF(I15&gt;0,IF(R15="","TRUE","FALSE"),"FALSE")</f>
        <v>FALSE</v>
      </c>
      <c r="AB15" s="14">
        <f>IF(R15="LUNCH",IF(U15&gt;0,1,0),0)</f>
        <v>0</v>
      </c>
      <c r="AH15" s="38"/>
    </row>
    <row r="16" spans="1:36" ht="15" customHeight="1" x14ac:dyDescent="0.3">
      <c r="A16" s="127">
        <f t="shared" ref="A16:A63" si="0">IF(A15&gt;$P$12-TIME(0,20,0),"",IF(A15="","",A15+TIME(0,15,0)))</f>
        <v>0.34375</v>
      </c>
      <c r="B16" s="27"/>
      <c r="C16" s="28"/>
      <c r="D16" s="27"/>
      <c r="E16" s="28"/>
      <c r="F16" s="27"/>
      <c r="G16" s="28"/>
      <c r="H16" s="28"/>
      <c r="I16" s="28"/>
      <c r="J16" s="27"/>
      <c r="K16" s="27"/>
      <c r="L16" s="28"/>
      <c r="M16" s="28"/>
      <c r="N16" s="28"/>
      <c r="O16" s="28"/>
      <c r="P16" s="28"/>
      <c r="Q16" s="28"/>
      <c r="R16" s="256" t="str">
        <f t="shared" ref="R16:R63" si="1">IF(A16&gt;$S$11-TIME(0,5,0),IF(A16&lt;$S$12,"LUNCH",""),"")</f>
        <v/>
      </c>
      <c r="S16" s="257"/>
      <c r="T16" s="258"/>
      <c r="U16" s="125">
        <f t="shared" ref="U16:U63" si="2">IF(SUM(B16:P16)&gt;15,15,SUM(B16:P16))</f>
        <v>0</v>
      </c>
      <c r="V16" s="50" t="str">
        <f t="shared" ref="V16:V63" si="3">IF(U16&lt;&gt;15,"ERROR","Y")</f>
        <v>ERROR</v>
      </c>
      <c r="W16" s="79">
        <f t="shared" ref="W16:W63" si="4">IF(SUM(B16:P16)&gt;15,1,0)</f>
        <v>0</v>
      </c>
      <c r="X16" s="14" t="b">
        <v>0</v>
      </c>
      <c r="Y16" s="14" t="b">
        <v>0</v>
      </c>
      <c r="Z16" s="14" t="s">
        <v>26</v>
      </c>
      <c r="AA16" s="14" t="str">
        <f t="shared" ref="AA16:AA63" si="5">IF(I16&gt;0,IF(R16="","TRUE","FALSE"),"FALSE")</f>
        <v>FALSE</v>
      </c>
      <c r="AB16" s="14">
        <f t="shared" ref="AB16:AB63" si="6">IF(R16="LUNCH",IF(U16&gt;0,1,0),0)</f>
        <v>0</v>
      </c>
      <c r="AH16" s="39" t="s">
        <v>24</v>
      </c>
      <c r="AI16" s="37"/>
      <c r="AJ16" s="37"/>
    </row>
    <row r="17" spans="1:36" ht="15" customHeight="1" x14ac:dyDescent="0.3">
      <c r="A17" s="127">
        <f t="shared" si="0"/>
        <v>0.35416666666666669</v>
      </c>
      <c r="B17" s="27"/>
      <c r="C17" s="29"/>
      <c r="D17" s="27"/>
      <c r="E17" s="29"/>
      <c r="F17" s="27"/>
      <c r="G17" s="54"/>
      <c r="H17" s="27"/>
      <c r="I17" s="29"/>
      <c r="J17" s="27"/>
      <c r="K17" s="27"/>
      <c r="L17" s="29"/>
      <c r="M17" s="29"/>
      <c r="N17" s="29"/>
      <c r="O17" s="29"/>
      <c r="P17" s="29"/>
      <c r="Q17" s="27"/>
      <c r="R17" s="256" t="str">
        <f>IF(A17&gt;$S$11-TIME(0,5,0),IF(A17&lt;$S$12,"LUNCH",""),"")</f>
        <v/>
      </c>
      <c r="S17" s="257"/>
      <c r="T17" s="258"/>
      <c r="U17" s="125">
        <f t="shared" si="2"/>
        <v>0</v>
      </c>
      <c r="V17" s="50" t="str">
        <f t="shared" si="3"/>
        <v>ERROR</v>
      </c>
      <c r="W17" s="79">
        <f t="shared" si="4"/>
        <v>0</v>
      </c>
      <c r="X17" s="14" t="b">
        <v>0</v>
      </c>
      <c r="Z17" s="14" t="s">
        <v>27</v>
      </c>
      <c r="AA17" s="14" t="str">
        <f t="shared" si="5"/>
        <v>FALSE</v>
      </c>
      <c r="AB17" s="14">
        <f t="shared" si="6"/>
        <v>0</v>
      </c>
      <c r="AH17" s="39" t="s">
        <v>25</v>
      </c>
      <c r="AI17" s="37"/>
      <c r="AJ17" s="37"/>
    </row>
    <row r="18" spans="1:36" ht="15" customHeight="1" x14ac:dyDescent="0.3">
      <c r="A18" s="127">
        <f t="shared" si="0"/>
        <v>0.36458333333333337</v>
      </c>
      <c r="B18" s="27"/>
      <c r="C18" s="31"/>
      <c r="D18" s="27"/>
      <c r="E18" s="31"/>
      <c r="F18" s="27"/>
      <c r="G18" s="31"/>
      <c r="H18" s="28"/>
      <c r="I18" s="31"/>
      <c r="J18" s="27"/>
      <c r="K18" s="53"/>
      <c r="L18" s="31"/>
      <c r="M18" s="31"/>
      <c r="N18" s="31"/>
      <c r="O18" s="31"/>
      <c r="P18" s="31"/>
      <c r="Q18" s="28"/>
      <c r="R18" s="256" t="str">
        <f t="shared" si="1"/>
        <v/>
      </c>
      <c r="S18" s="257"/>
      <c r="T18" s="258"/>
      <c r="U18" s="125">
        <f t="shared" si="2"/>
        <v>0</v>
      </c>
      <c r="V18" s="50" t="str">
        <f t="shared" si="3"/>
        <v>ERROR</v>
      </c>
      <c r="W18" s="79">
        <f t="shared" si="4"/>
        <v>0</v>
      </c>
      <c r="X18" s="14" t="b">
        <v>0</v>
      </c>
      <c r="Z18" s="14"/>
      <c r="AA18" s="14" t="str">
        <f t="shared" si="5"/>
        <v>FALSE</v>
      </c>
      <c r="AB18" s="14">
        <f t="shared" si="6"/>
        <v>0</v>
      </c>
      <c r="AH18" s="38"/>
    </row>
    <row r="19" spans="1:36" ht="15" customHeight="1" x14ac:dyDescent="0.3">
      <c r="A19" s="127">
        <f t="shared" si="0"/>
        <v>0.37500000000000006</v>
      </c>
      <c r="B19" s="27"/>
      <c r="C19" s="31"/>
      <c r="D19" s="27"/>
      <c r="E19" s="31"/>
      <c r="F19" s="27"/>
      <c r="G19" s="31"/>
      <c r="H19" s="27"/>
      <c r="I19" s="31"/>
      <c r="J19" s="27"/>
      <c r="K19" s="53"/>
      <c r="L19" s="31"/>
      <c r="M19" s="31"/>
      <c r="N19" s="31"/>
      <c r="O19" s="31"/>
      <c r="P19" s="31"/>
      <c r="Q19" s="27"/>
      <c r="R19" s="256" t="str">
        <f t="shared" si="1"/>
        <v/>
      </c>
      <c r="S19" s="257"/>
      <c r="T19" s="258"/>
      <c r="U19" s="125">
        <f t="shared" si="2"/>
        <v>0</v>
      </c>
      <c r="V19" s="50" t="str">
        <f t="shared" si="3"/>
        <v>ERROR</v>
      </c>
      <c r="W19" s="79">
        <f t="shared" si="4"/>
        <v>0</v>
      </c>
      <c r="X19" s="14" t="b">
        <v>0</v>
      </c>
      <c r="Y19" s="42"/>
      <c r="Z19" s="42"/>
      <c r="AA19" s="14" t="str">
        <f t="shared" si="5"/>
        <v>FALSE</v>
      </c>
      <c r="AB19" s="14">
        <f t="shared" si="6"/>
        <v>0</v>
      </c>
      <c r="AH19" s="38"/>
    </row>
    <row r="20" spans="1:36" ht="15" customHeight="1" x14ac:dyDescent="0.3">
      <c r="A20" s="127">
        <f t="shared" si="0"/>
        <v>0.38541666666666674</v>
      </c>
      <c r="B20" s="27"/>
      <c r="C20" s="31"/>
      <c r="D20" s="27"/>
      <c r="E20" s="31"/>
      <c r="F20" s="27"/>
      <c r="G20" s="31"/>
      <c r="H20" s="28"/>
      <c r="I20" s="31"/>
      <c r="J20" s="27"/>
      <c r="K20" s="53"/>
      <c r="L20" s="31"/>
      <c r="M20" s="31"/>
      <c r="N20" s="31"/>
      <c r="O20" s="31"/>
      <c r="P20" s="31"/>
      <c r="Q20" s="28"/>
      <c r="R20" s="256" t="str">
        <f t="shared" si="1"/>
        <v/>
      </c>
      <c r="S20" s="257"/>
      <c r="T20" s="258"/>
      <c r="U20" s="125">
        <f t="shared" si="2"/>
        <v>0</v>
      </c>
      <c r="V20" s="50" t="str">
        <f t="shared" si="3"/>
        <v>ERROR</v>
      </c>
      <c r="W20" s="79">
        <f t="shared" si="4"/>
        <v>0</v>
      </c>
      <c r="X20" s="14" t="b">
        <v>0</v>
      </c>
      <c r="Y20" s="42"/>
      <c r="Z20" s="42"/>
      <c r="AA20" s="14" t="str">
        <f t="shared" si="5"/>
        <v>FALSE</v>
      </c>
      <c r="AB20" s="14">
        <f t="shared" si="6"/>
        <v>0</v>
      </c>
      <c r="AH20" s="38"/>
    </row>
    <row r="21" spans="1:36" ht="15" customHeight="1" x14ac:dyDescent="0.3">
      <c r="A21" s="127">
        <f t="shared" si="0"/>
        <v>0.39583333333333343</v>
      </c>
      <c r="B21" s="27"/>
      <c r="C21" s="31"/>
      <c r="D21" s="27"/>
      <c r="E21" s="31"/>
      <c r="F21" s="27"/>
      <c r="G21" s="31"/>
      <c r="H21" s="27"/>
      <c r="I21" s="31"/>
      <c r="J21" s="27"/>
      <c r="K21" s="53"/>
      <c r="L21" s="31"/>
      <c r="M21" s="31"/>
      <c r="N21" s="31"/>
      <c r="O21" s="31"/>
      <c r="P21" s="31"/>
      <c r="Q21" s="27"/>
      <c r="R21" s="256" t="str">
        <f>IF(A21&gt;$S$11-TIME(0,5,0),IF(A21&lt;$S$12,"LUNCH",""),"")</f>
        <v/>
      </c>
      <c r="S21" s="257"/>
      <c r="T21" s="258"/>
      <c r="U21" s="125">
        <f t="shared" si="2"/>
        <v>0</v>
      </c>
      <c r="V21" s="50" t="str">
        <f t="shared" si="3"/>
        <v>ERROR</v>
      </c>
      <c r="W21" s="79">
        <f t="shared" si="4"/>
        <v>0</v>
      </c>
      <c r="X21" s="14" t="b">
        <v>0</v>
      </c>
      <c r="Y21" s="42" t="s">
        <v>97</v>
      </c>
      <c r="Z21" s="42"/>
      <c r="AA21" s="14" t="str">
        <f t="shared" si="5"/>
        <v>FALSE</v>
      </c>
      <c r="AB21" s="14">
        <f t="shared" si="6"/>
        <v>0</v>
      </c>
      <c r="AH21" s="38"/>
    </row>
    <row r="22" spans="1:36" ht="15" customHeight="1" x14ac:dyDescent="0.3">
      <c r="A22" s="127">
        <f t="shared" si="0"/>
        <v>0.40625000000000011</v>
      </c>
      <c r="B22" s="27"/>
      <c r="C22" s="31"/>
      <c r="D22" s="27"/>
      <c r="E22" s="31"/>
      <c r="F22" s="27"/>
      <c r="G22" s="31"/>
      <c r="H22" s="28"/>
      <c r="I22" s="31"/>
      <c r="J22" s="27"/>
      <c r="K22" s="53"/>
      <c r="L22" s="31"/>
      <c r="M22" s="31"/>
      <c r="N22" s="31"/>
      <c r="O22" s="31"/>
      <c r="P22" s="31"/>
      <c r="Q22" s="28"/>
      <c r="R22" s="256" t="str">
        <f>IF(A22&gt;$S$11-TIME(0,5,0),IF(A22&lt;$S$12,"LUNCH",""),"")</f>
        <v/>
      </c>
      <c r="S22" s="257"/>
      <c r="T22" s="258"/>
      <c r="U22" s="125">
        <f t="shared" si="2"/>
        <v>0</v>
      </c>
      <c r="V22" s="50" t="str">
        <f t="shared" si="3"/>
        <v>ERROR</v>
      </c>
      <c r="W22" s="79">
        <f t="shared" si="4"/>
        <v>0</v>
      </c>
      <c r="X22" s="14" t="b">
        <v>0</v>
      </c>
      <c r="Y22" s="42"/>
      <c r="Z22" s="42"/>
      <c r="AA22" s="14" t="str">
        <f t="shared" si="5"/>
        <v>FALSE</v>
      </c>
      <c r="AB22" s="14">
        <f t="shared" si="6"/>
        <v>0</v>
      </c>
    </row>
    <row r="23" spans="1:36" ht="15" customHeight="1" x14ac:dyDescent="0.3">
      <c r="A23" s="127">
        <f t="shared" si="0"/>
        <v>0.4166666666666668</v>
      </c>
      <c r="B23" s="27"/>
      <c r="C23" s="31"/>
      <c r="D23" s="27"/>
      <c r="E23" s="31"/>
      <c r="F23" s="27"/>
      <c r="G23" s="31"/>
      <c r="H23" s="27"/>
      <c r="I23" s="31"/>
      <c r="J23" s="27"/>
      <c r="K23" s="53"/>
      <c r="L23" s="31"/>
      <c r="M23" s="31"/>
      <c r="N23" s="31"/>
      <c r="O23" s="31"/>
      <c r="P23" s="31"/>
      <c r="Q23" s="27"/>
      <c r="R23" s="256" t="str">
        <f t="shared" si="1"/>
        <v/>
      </c>
      <c r="S23" s="257"/>
      <c r="T23" s="258"/>
      <c r="U23" s="125">
        <f t="shared" si="2"/>
        <v>0</v>
      </c>
      <c r="V23" s="50" t="str">
        <f t="shared" si="3"/>
        <v>ERROR</v>
      </c>
      <c r="W23" s="79">
        <f t="shared" si="4"/>
        <v>0</v>
      </c>
      <c r="X23" s="14" t="b">
        <v>0</v>
      </c>
      <c r="Y23" s="42"/>
      <c r="Z23" s="42"/>
      <c r="AA23" s="14" t="str">
        <f t="shared" si="5"/>
        <v>FALSE</v>
      </c>
      <c r="AB23" s="14">
        <f t="shared" si="6"/>
        <v>0</v>
      </c>
    </row>
    <row r="24" spans="1:36" ht="15" customHeight="1" x14ac:dyDescent="0.3">
      <c r="A24" s="127">
        <f t="shared" si="0"/>
        <v>0.42708333333333348</v>
      </c>
      <c r="B24" s="27"/>
      <c r="C24" s="31"/>
      <c r="D24" s="27"/>
      <c r="E24" s="31"/>
      <c r="F24" s="27"/>
      <c r="G24" s="31"/>
      <c r="H24" s="28"/>
      <c r="I24" s="31"/>
      <c r="J24" s="27"/>
      <c r="K24" s="53"/>
      <c r="L24" s="31"/>
      <c r="M24" s="31"/>
      <c r="N24" s="31"/>
      <c r="O24" s="31"/>
      <c r="P24" s="31"/>
      <c r="Q24" s="28"/>
      <c r="R24" s="256" t="str">
        <f t="shared" si="1"/>
        <v/>
      </c>
      <c r="S24" s="257"/>
      <c r="T24" s="258"/>
      <c r="U24" s="125">
        <f t="shared" si="2"/>
        <v>0</v>
      </c>
      <c r="V24" s="50" t="str">
        <f t="shared" si="3"/>
        <v>ERROR</v>
      </c>
      <c r="W24" s="79">
        <f t="shared" si="4"/>
        <v>0</v>
      </c>
      <c r="X24" s="14" t="b">
        <v>0</v>
      </c>
      <c r="Y24" s="42"/>
      <c r="Z24" s="42"/>
      <c r="AA24" s="14" t="str">
        <f t="shared" si="5"/>
        <v>FALSE</v>
      </c>
      <c r="AB24" s="14">
        <f t="shared" si="6"/>
        <v>0</v>
      </c>
    </row>
    <row r="25" spans="1:36" ht="15" customHeight="1" x14ac:dyDescent="0.3">
      <c r="A25" s="127">
        <f t="shared" si="0"/>
        <v>0.43750000000000017</v>
      </c>
      <c r="B25" s="27"/>
      <c r="C25" s="31"/>
      <c r="D25" s="27"/>
      <c r="E25" s="31"/>
      <c r="F25" s="27"/>
      <c r="G25" s="31"/>
      <c r="H25" s="27"/>
      <c r="I25" s="31"/>
      <c r="J25" s="27"/>
      <c r="K25" s="53"/>
      <c r="L25" s="31"/>
      <c r="M25" s="31"/>
      <c r="N25" s="31"/>
      <c r="O25" s="31"/>
      <c r="P25" s="31"/>
      <c r="Q25" s="27"/>
      <c r="R25" s="256" t="str">
        <f t="shared" si="1"/>
        <v/>
      </c>
      <c r="S25" s="257"/>
      <c r="T25" s="258"/>
      <c r="U25" s="125">
        <f t="shared" si="2"/>
        <v>0</v>
      </c>
      <c r="V25" s="50" t="str">
        <f t="shared" si="3"/>
        <v>ERROR</v>
      </c>
      <c r="W25" s="79">
        <f t="shared" si="4"/>
        <v>0</v>
      </c>
      <c r="X25" s="14" t="b">
        <v>0</v>
      </c>
      <c r="AA25" s="14" t="str">
        <f t="shared" si="5"/>
        <v>FALSE</v>
      </c>
      <c r="AB25" s="14">
        <f t="shared" si="6"/>
        <v>0</v>
      </c>
    </row>
    <row r="26" spans="1:36" ht="15" customHeight="1" x14ac:dyDescent="0.3">
      <c r="A26" s="127">
        <f t="shared" si="0"/>
        <v>0.44791666666666685</v>
      </c>
      <c r="B26" s="27"/>
      <c r="C26" s="31"/>
      <c r="D26" s="27"/>
      <c r="E26" s="31"/>
      <c r="F26" s="27"/>
      <c r="G26" s="31"/>
      <c r="H26" s="28"/>
      <c r="I26" s="31"/>
      <c r="J26" s="27"/>
      <c r="K26" s="53"/>
      <c r="L26" s="31"/>
      <c r="M26" s="31"/>
      <c r="N26" s="31"/>
      <c r="O26" s="31"/>
      <c r="P26" s="31"/>
      <c r="Q26" s="28"/>
      <c r="R26" s="256" t="str">
        <f t="shared" si="1"/>
        <v/>
      </c>
      <c r="S26" s="257"/>
      <c r="T26" s="258"/>
      <c r="U26" s="125">
        <f t="shared" si="2"/>
        <v>0</v>
      </c>
      <c r="V26" s="50" t="str">
        <f t="shared" si="3"/>
        <v>ERROR</v>
      </c>
      <c r="W26" s="79">
        <f t="shared" si="4"/>
        <v>0</v>
      </c>
      <c r="X26" s="14" t="b">
        <v>0</v>
      </c>
      <c r="AA26" s="14" t="str">
        <f t="shared" si="5"/>
        <v>FALSE</v>
      </c>
      <c r="AB26" s="14">
        <f t="shared" si="6"/>
        <v>0</v>
      </c>
    </row>
    <row r="27" spans="1:36" ht="15" customHeight="1" x14ac:dyDescent="0.3">
      <c r="A27" s="127">
        <f t="shared" si="0"/>
        <v>0.45833333333333354</v>
      </c>
      <c r="B27" s="27"/>
      <c r="C27" s="31"/>
      <c r="D27" s="27"/>
      <c r="E27" s="31"/>
      <c r="F27" s="27"/>
      <c r="G27" s="31"/>
      <c r="H27" s="27"/>
      <c r="I27" s="31"/>
      <c r="J27" s="27"/>
      <c r="K27" s="53"/>
      <c r="L27" s="31"/>
      <c r="M27" s="31"/>
      <c r="N27" s="31"/>
      <c r="O27" s="31"/>
      <c r="P27" s="31"/>
      <c r="Q27" s="27"/>
      <c r="R27" s="256" t="str">
        <f t="shared" si="1"/>
        <v/>
      </c>
      <c r="S27" s="257"/>
      <c r="T27" s="258"/>
      <c r="U27" s="125">
        <f t="shared" si="2"/>
        <v>0</v>
      </c>
      <c r="V27" s="50" t="str">
        <f t="shared" si="3"/>
        <v>ERROR</v>
      </c>
      <c r="W27" s="79">
        <f t="shared" si="4"/>
        <v>0</v>
      </c>
      <c r="X27" s="14" t="b">
        <v>0</v>
      </c>
      <c r="AA27" s="14" t="str">
        <f t="shared" si="5"/>
        <v>FALSE</v>
      </c>
      <c r="AB27" s="14">
        <f t="shared" si="6"/>
        <v>0</v>
      </c>
    </row>
    <row r="28" spans="1:36" ht="15" customHeight="1" x14ac:dyDescent="0.3">
      <c r="A28" s="127">
        <f t="shared" si="0"/>
        <v>0.46875000000000022</v>
      </c>
      <c r="B28" s="27"/>
      <c r="C28" s="31"/>
      <c r="D28" s="27"/>
      <c r="E28" s="31"/>
      <c r="F28" s="27"/>
      <c r="G28" s="31"/>
      <c r="H28" s="28"/>
      <c r="I28" s="31"/>
      <c r="J28" s="31"/>
      <c r="K28" s="31"/>
      <c r="L28" s="31"/>
      <c r="M28" s="31"/>
      <c r="N28" s="31"/>
      <c r="O28" s="31"/>
      <c r="P28" s="31"/>
      <c r="Q28" s="28"/>
      <c r="R28" s="256" t="str">
        <f t="shared" si="1"/>
        <v/>
      </c>
      <c r="S28" s="257"/>
      <c r="T28" s="258"/>
      <c r="U28" s="125">
        <f t="shared" si="2"/>
        <v>0</v>
      </c>
      <c r="V28" s="50" t="str">
        <f t="shared" si="3"/>
        <v>ERROR</v>
      </c>
      <c r="W28" s="79">
        <f t="shared" si="4"/>
        <v>0</v>
      </c>
      <c r="X28" s="14" t="b">
        <v>0</v>
      </c>
      <c r="AA28" s="14" t="str">
        <f t="shared" si="5"/>
        <v>FALSE</v>
      </c>
      <c r="AB28" s="14">
        <f t="shared" si="6"/>
        <v>0</v>
      </c>
    </row>
    <row r="29" spans="1:36" ht="15" customHeight="1" x14ac:dyDescent="0.3">
      <c r="A29" s="127">
        <f t="shared" si="0"/>
        <v>0.47916666666666691</v>
      </c>
      <c r="B29" s="27"/>
      <c r="C29" s="31"/>
      <c r="D29" s="27"/>
      <c r="E29" s="31"/>
      <c r="F29" s="27"/>
      <c r="G29" s="31"/>
      <c r="H29" s="27"/>
      <c r="I29" s="31"/>
      <c r="J29" s="31"/>
      <c r="K29" s="31"/>
      <c r="L29" s="31"/>
      <c r="M29" s="31"/>
      <c r="N29" s="31"/>
      <c r="O29" s="31"/>
      <c r="P29" s="31"/>
      <c r="Q29" s="27"/>
      <c r="R29" s="256" t="str">
        <f t="shared" si="1"/>
        <v/>
      </c>
      <c r="S29" s="257"/>
      <c r="T29" s="258"/>
      <c r="U29" s="125">
        <f t="shared" si="2"/>
        <v>0</v>
      </c>
      <c r="V29" s="50" t="str">
        <f t="shared" si="3"/>
        <v>ERROR</v>
      </c>
      <c r="W29" s="79">
        <f t="shared" si="4"/>
        <v>0</v>
      </c>
      <c r="X29" s="14" t="b">
        <v>0</v>
      </c>
      <c r="AA29" s="14" t="str">
        <f t="shared" si="5"/>
        <v>FALSE</v>
      </c>
      <c r="AB29" s="14">
        <f t="shared" si="6"/>
        <v>0</v>
      </c>
    </row>
    <row r="30" spans="1:36" ht="15" customHeight="1" x14ac:dyDescent="0.3">
      <c r="A30" s="127">
        <f>IF(A29&gt;$P$12-TIME(0,20,0),"",IF(A29="","",A29+TIME(0,15,0)))</f>
        <v>0.48958333333333359</v>
      </c>
      <c r="B30" s="31"/>
      <c r="C30" s="31"/>
      <c r="D30" s="27"/>
      <c r="E30" s="31"/>
      <c r="F30" s="27"/>
      <c r="G30" s="31"/>
      <c r="H30" s="28"/>
      <c r="I30" s="31"/>
      <c r="J30" s="31"/>
      <c r="K30" s="31"/>
      <c r="L30" s="31"/>
      <c r="M30" s="31"/>
      <c r="N30" s="31"/>
      <c r="O30" s="31"/>
      <c r="P30" s="31"/>
      <c r="Q30" s="28"/>
      <c r="R30" s="256" t="str">
        <f t="shared" si="1"/>
        <v/>
      </c>
      <c r="S30" s="257"/>
      <c r="T30" s="258"/>
      <c r="U30" s="125">
        <f t="shared" si="2"/>
        <v>0</v>
      </c>
      <c r="V30" s="50" t="str">
        <f t="shared" si="3"/>
        <v>ERROR</v>
      </c>
      <c r="W30" s="79">
        <f t="shared" si="4"/>
        <v>0</v>
      </c>
      <c r="X30" s="14" t="b">
        <v>0</v>
      </c>
      <c r="AA30" s="14" t="str">
        <f t="shared" si="5"/>
        <v>FALSE</v>
      </c>
      <c r="AB30" s="14">
        <f t="shared" si="6"/>
        <v>0</v>
      </c>
    </row>
    <row r="31" spans="1:36" ht="15" customHeight="1" x14ac:dyDescent="0.3">
      <c r="A31" s="127">
        <f t="shared" si="0"/>
        <v>0.50000000000000022</v>
      </c>
      <c r="B31" s="31"/>
      <c r="C31" s="31"/>
      <c r="D31" s="27"/>
      <c r="E31" s="31"/>
      <c r="F31" s="27"/>
      <c r="G31" s="31"/>
      <c r="H31" s="27"/>
      <c r="I31" s="31"/>
      <c r="J31" s="31"/>
      <c r="K31" s="31"/>
      <c r="L31" s="31"/>
      <c r="M31" s="31"/>
      <c r="N31" s="31"/>
      <c r="O31" s="31"/>
      <c r="P31" s="31"/>
      <c r="Q31" s="27"/>
      <c r="R31" s="256" t="str">
        <f t="shared" si="1"/>
        <v>LUNCH</v>
      </c>
      <c r="S31" s="257"/>
      <c r="T31" s="258"/>
      <c r="U31" s="125">
        <f t="shared" si="2"/>
        <v>0</v>
      </c>
      <c r="V31" s="50" t="str">
        <f t="shared" si="3"/>
        <v>ERROR</v>
      </c>
      <c r="W31" s="79">
        <f t="shared" si="4"/>
        <v>0</v>
      </c>
      <c r="X31" s="14" t="b">
        <v>0</v>
      </c>
      <c r="AA31" s="14" t="str">
        <f t="shared" si="5"/>
        <v>FALSE</v>
      </c>
      <c r="AB31" s="14">
        <f t="shared" si="6"/>
        <v>0</v>
      </c>
    </row>
    <row r="32" spans="1:36" ht="15" customHeight="1" x14ac:dyDescent="0.3">
      <c r="A32" s="127">
        <f t="shared" si="0"/>
        <v>0.51041666666666685</v>
      </c>
      <c r="B32" s="31"/>
      <c r="C32" s="31"/>
      <c r="D32" s="27"/>
      <c r="E32" s="31"/>
      <c r="F32" s="27"/>
      <c r="G32" s="31"/>
      <c r="H32" s="28"/>
      <c r="I32" s="31"/>
      <c r="J32" s="31"/>
      <c r="K32" s="31"/>
      <c r="L32" s="31"/>
      <c r="M32" s="31"/>
      <c r="N32" s="31"/>
      <c r="O32" s="31"/>
      <c r="P32" s="31"/>
      <c r="Q32" s="28"/>
      <c r="R32" s="256" t="str">
        <f t="shared" si="1"/>
        <v>LUNCH</v>
      </c>
      <c r="S32" s="257"/>
      <c r="T32" s="258"/>
      <c r="U32" s="125">
        <f t="shared" si="2"/>
        <v>0</v>
      </c>
      <c r="V32" s="50" t="str">
        <f t="shared" si="3"/>
        <v>ERROR</v>
      </c>
      <c r="W32" s="79">
        <f t="shared" si="4"/>
        <v>0</v>
      </c>
      <c r="X32" s="14" t="b">
        <v>0</v>
      </c>
      <c r="AA32" s="14" t="str">
        <f t="shared" si="5"/>
        <v>FALSE</v>
      </c>
      <c r="AB32" s="14">
        <f t="shared" si="6"/>
        <v>0</v>
      </c>
    </row>
    <row r="33" spans="1:28" ht="15" customHeight="1" x14ac:dyDescent="0.3">
      <c r="A33" s="127">
        <f t="shared" si="0"/>
        <v>0.52083333333333348</v>
      </c>
      <c r="B33" s="30"/>
      <c r="C33" s="30"/>
      <c r="D33" s="27"/>
      <c r="E33" s="30"/>
      <c r="F33" s="27"/>
      <c r="G33" s="31"/>
      <c r="H33" s="27"/>
      <c r="I33" s="30"/>
      <c r="J33" s="30"/>
      <c r="K33" s="30"/>
      <c r="L33" s="30"/>
      <c r="M33" s="30"/>
      <c r="N33" s="30"/>
      <c r="O33" s="30"/>
      <c r="P33" s="30"/>
      <c r="Q33" s="27"/>
      <c r="R33" s="256" t="str">
        <f t="shared" si="1"/>
        <v>LUNCH</v>
      </c>
      <c r="S33" s="257"/>
      <c r="T33" s="258"/>
      <c r="U33" s="125">
        <f t="shared" si="2"/>
        <v>0</v>
      </c>
      <c r="V33" s="50" t="str">
        <f t="shared" si="3"/>
        <v>ERROR</v>
      </c>
      <c r="W33" s="79">
        <f t="shared" si="4"/>
        <v>0</v>
      </c>
      <c r="X33" s="14" t="b">
        <v>0</v>
      </c>
      <c r="AA33" s="14" t="str">
        <f t="shared" si="5"/>
        <v>FALSE</v>
      </c>
      <c r="AB33" s="14">
        <f t="shared" si="6"/>
        <v>0</v>
      </c>
    </row>
    <row r="34" spans="1:28" ht="15" customHeight="1" x14ac:dyDescent="0.3">
      <c r="A34" s="127">
        <f t="shared" si="0"/>
        <v>0.53125000000000011</v>
      </c>
      <c r="B34" s="30"/>
      <c r="C34" s="30"/>
      <c r="D34" s="27"/>
      <c r="E34" s="30"/>
      <c r="F34" s="27"/>
      <c r="G34" s="30"/>
      <c r="H34" s="28"/>
      <c r="I34" s="30"/>
      <c r="J34" s="30"/>
      <c r="K34" s="30"/>
      <c r="L34" s="30"/>
      <c r="M34" s="30"/>
      <c r="N34" s="30"/>
      <c r="O34" s="30"/>
      <c r="P34" s="30"/>
      <c r="Q34" s="28"/>
      <c r="R34" s="256" t="str">
        <f t="shared" si="1"/>
        <v>LUNCH</v>
      </c>
      <c r="S34" s="257"/>
      <c r="T34" s="258"/>
      <c r="U34" s="125">
        <f t="shared" si="2"/>
        <v>0</v>
      </c>
      <c r="V34" s="50" t="str">
        <f t="shared" si="3"/>
        <v>ERROR</v>
      </c>
      <c r="W34" s="79">
        <f t="shared" si="4"/>
        <v>0</v>
      </c>
      <c r="X34" s="14" t="b">
        <v>0</v>
      </c>
      <c r="AA34" s="14" t="str">
        <f t="shared" si="5"/>
        <v>FALSE</v>
      </c>
      <c r="AB34" s="14">
        <f t="shared" si="6"/>
        <v>0</v>
      </c>
    </row>
    <row r="35" spans="1:28" ht="15" customHeight="1" x14ac:dyDescent="0.3">
      <c r="A35" s="127">
        <f t="shared" si="0"/>
        <v>0.54166666666666674</v>
      </c>
      <c r="B35" s="30"/>
      <c r="C35" s="30"/>
      <c r="D35" s="27"/>
      <c r="E35" s="30"/>
      <c r="F35" s="27"/>
      <c r="G35" s="31"/>
      <c r="H35" s="27"/>
      <c r="I35" s="30"/>
      <c r="J35" s="30"/>
      <c r="K35" s="30"/>
      <c r="L35" s="30"/>
      <c r="M35" s="30"/>
      <c r="N35" s="30"/>
      <c r="O35" s="30"/>
      <c r="P35" s="30"/>
      <c r="Q35" s="27"/>
      <c r="R35" s="256" t="str">
        <f t="shared" si="1"/>
        <v/>
      </c>
      <c r="S35" s="257"/>
      <c r="T35" s="258"/>
      <c r="U35" s="125">
        <f t="shared" si="2"/>
        <v>0</v>
      </c>
      <c r="V35" s="50" t="str">
        <f t="shared" si="3"/>
        <v>ERROR</v>
      </c>
      <c r="W35" s="79">
        <f t="shared" si="4"/>
        <v>0</v>
      </c>
      <c r="X35" s="14" t="b">
        <v>0</v>
      </c>
      <c r="AA35" s="14" t="str">
        <f t="shared" si="5"/>
        <v>FALSE</v>
      </c>
      <c r="AB35" s="14">
        <f t="shared" si="6"/>
        <v>0</v>
      </c>
    </row>
    <row r="36" spans="1:28" ht="15" customHeight="1" x14ac:dyDescent="0.3">
      <c r="A36" s="127">
        <f t="shared" si="0"/>
        <v>0.55208333333333337</v>
      </c>
      <c r="B36" s="30"/>
      <c r="C36" s="30"/>
      <c r="D36" s="27"/>
      <c r="E36" s="30"/>
      <c r="F36" s="27"/>
      <c r="G36" s="30"/>
      <c r="H36" s="28"/>
      <c r="I36" s="30"/>
      <c r="J36" s="30"/>
      <c r="K36" s="30"/>
      <c r="L36" s="30"/>
      <c r="M36" s="30"/>
      <c r="N36" s="30"/>
      <c r="O36" s="30"/>
      <c r="P36" s="30"/>
      <c r="Q36" s="28"/>
      <c r="R36" s="256" t="str">
        <f t="shared" si="1"/>
        <v/>
      </c>
      <c r="S36" s="257"/>
      <c r="T36" s="258"/>
      <c r="U36" s="125">
        <f t="shared" si="2"/>
        <v>0</v>
      </c>
      <c r="V36" s="50" t="str">
        <f t="shared" si="3"/>
        <v>ERROR</v>
      </c>
      <c r="W36" s="79">
        <f t="shared" si="4"/>
        <v>0</v>
      </c>
      <c r="X36" s="14" t="b">
        <v>0</v>
      </c>
      <c r="AA36" s="14" t="str">
        <f t="shared" si="5"/>
        <v>FALSE</v>
      </c>
      <c r="AB36" s="14">
        <f t="shared" si="6"/>
        <v>0</v>
      </c>
    </row>
    <row r="37" spans="1:28" ht="15" customHeight="1" x14ac:dyDescent="0.3">
      <c r="A37" s="127">
        <f t="shared" si="0"/>
        <v>0.5625</v>
      </c>
      <c r="B37" s="30"/>
      <c r="C37" s="30"/>
      <c r="D37" s="27"/>
      <c r="E37" s="30"/>
      <c r="F37" s="27"/>
      <c r="G37" s="31"/>
      <c r="H37" s="27"/>
      <c r="I37" s="30"/>
      <c r="J37" s="30"/>
      <c r="K37" s="30"/>
      <c r="L37" s="30"/>
      <c r="M37" s="30"/>
      <c r="N37" s="30"/>
      <c r="O37" s="30"/>
      <c r="P37" s="30"/>
      <c r="Q37" s="27"/>
      <c r="R37" s="256" t="str">
        <f t="shared" si="1"/>
        <v/>
      </c>
      <c r="S37" s="257"/>
      <c r="T37" s="258"/>
      <c r="U37" s="125">
        <f t="shared" si="2"/>
        <v>0</v>
      </c>
      <c r="V37" s="50" t="str">
        <f t="shared" si="3"/>
        <v>ERROR</v>
      </c>
      <c r="W37" s="79">
        <f t="shared" si="4"/>
        <v>0</v>
      </c>
      <c r="X37" s="14" t="b">
        <v>0</v>
      </c>
      <c r="AA37" s="14" t="str">
        <f t="shared" si="5"/>
        <v>FALSE</v>
      </c>
      <c r="AB37" s="14">
        <f t="shared" si="6"/>
        <v>0</v>
      </c>
    </row>
    <row r="38" spans="1:28" ht="15" customHeight="1" x14ac:dyDescent="0.3">
      <c r="A38" s="127">
        <f t="shared" si="0"/>
        <v>0.57291666666666663</v>
      </c>
      <c r="B38" s="30"/>
      <c r="C38" s="30"/>
      <c r="D38" s="27"/>
      <c r="E38" s="30"/>
      <c r="F38" s="27"/>
      <c r="G38" s="30"/>
      <c r="H38" s="28"/>
      <c r="I38" s="30"/>
      <c r="J38" s="30"/>
      <c r="K38" s="30"/>
      <c r="L38" s="30"/>
      <c r="M38" s="30"/>
      <c r="N38" s="30"/>
      <c r="O38" s="30"/>
      <c r="P38" s="30"/>
      <c r="Q38" s="28"/>
      <c r="R38" s="256" t="str">
        <f t="shared" si="1"/>
        <v/>
      </c>
      <c r="S38" s="257"/>
      <c r="T38" s="258"/>
      <c r="U38" s="125">
        <f t="shared" si="2"/>
        <v>0</v>
      </c>
      <c r="V38" s="50" t="str">
        <f t="shared" si="3"/>
        <v>ERROR</v>
      </c>
      <c r="W38" s="79">
        <f t="shared" si="4"/>
        <v>0</v>
      </c>
      <c r="X38" s="14" t="b">
        <v>0</v>
      </c>
      <c r="AA38" s="14" t="str">
        <f t="shared" si="5"/>
        <v>FALSE</v>
      </c>
      <c r="AB38" s="14">
        <f t="shared" si="6"/>
        <v>0</v>
      </c>
    </row>
    <row r="39" spans="1:28" ht="15" customHeight="1" x14ac:dyDescent="0.3">
      <c r="A39" s="127">
        <f t="shared" si="0"/>
        <v>0.58333333333333326</v>
      </c>
      <c r="B39" s="30"/>
      <c r="C39" s="30"/>
      <c r="D39" s="27"/>
      <c r="E39" s="30"/>
      <c r="F39" s="27"/>
      <c r="G39" s="31"/>
      <c r="H39" s="27"/>
      <c r="I39" s="30"/>
      <c r="J39" s="30"/>
      <c r="K39" s="30"/>
      <c r="L39" s="30"/>
      <c r="M39" s="30"/>
      <c r="N39" s="30"/>
      <c r="O39" s="30"/>
      <c r="P39" s="30"/>
      <c r="Q39" s="27"/>
      <c r="R39" s="256" t="str">
        <f t="shared" si="1"/>
        <v/>
      </c>
      <c r="S39" s="257"/>
      <c r="T39" s="258"/>
      <c r="U39" s="125">
        <f t="shared" si="2"/>
        <v>0</v>
      </c>
      <c r="V39" s="50" t="str">
        <f t="shared" si="3"/>
        <v>ERROR</v>
      </c>
      <c r="W39" s="79">
        <f t="shared" si="4"/>
        <v>0</v>
      </c>
      <c r="X39" s="14" t="b">
        <v>0</v>
      </c>
      <c r="AA39" s="14" t="str">
        <f t="shared" si="5"/>
        <v>FALSE</v>
      </c>
      <c r="AB39" s="14">
        <f t="shared" si="6"/>
        <v>0</v>
      </c>
    </row>
    <row r="40" spans="1:28" ht="15" customHeight="1" x14ac:dyDescent="0.3">
      <c r="A40" s="127">
        <f t="shared" si="0"/>
        <v>0.59374999999999989</v>
      </c>
      <c r="B40" s="30"/>
      <c r="C40" s="30"/>
      <c r="D40" s="27"/>
      <c r="E40" s="30"/>
      <c r="F40" s="27"/>
      <c r="G40" s="30"/>
      <c r="H40" s="28"/>
      <c r="I40" s="30"/>
      <c r="J40" s="30"/>
      <c r="K40" s="30"/>
      <c r="L40" s="30"/>
      <c r="M40" s="30"/>
      <c r="N40" s="30"/>
      <c r="O40" s="30"/>
      <c r="P40" s="30"/>
      <c r="Q40" s="28"/>
      <c r="R40" s="256" t="str">
        <f t="shared" si="1"/>
        <v/>
      </c>
      <c r="S40" s="257"/>
      <c r="T40" s="258"/>
      <c r="U40" s="125">
        <f t="shared" si="2"/>
        <v>0</v>
      </c>
      <c r="V40" s="50" t="str">
        <f t="shared" si="3"/>
        <v>ERROR</v>
      </c>
      <c r="W40" s="79">
        <f t="shared" si="4"/>
        <v>0</v>
      </c>
      <c r="X40" s="14" t="b">
        <v>0</v>
      </c>
      <c r="AA40" s="14" t="str">
        <f t="shared" si="5"/>
        <v>FALSE</v>
      </c>
      <c r="AB40" s="14">
        <f t="shared" si="6"/>
        <v>0</v>
      </c>
    </row>
    <row r="41" spans="1:28" ht="15" customHeight="1" x14ac:dyDescent="0.3">
      <c r="A41" s="127">
        <f t="shared" si="0"/>
        <v>0.60416666666666652</v>
      </c>
      <c r="B41" s="30"/>
      <c r="C41" s="30"/>
      <c r="D41" s="27"/>
      <c r="E41" s="30"/>
      <c r="F41" s="27"/>
      <c r="G41" s="31"/>
      <c r="H41" s="27"/>
      <c r="I41" s="30"/>
      <c r="J41" s="30"/>
      <c r="K41" s="30"/>
      <c r="L41" s="30"/>
      <c r="M41" s="30"/>
      <c r="N41" s="30"/>
      <c r="O41" s="30"/>
      <c r="P41" s="30"/>
      <c r="Q41" s="27"/>
      <c r="R41" s="256" t="str">
        <f>IF(A41&gt;$S$11-TIME(0,5,0),IF(A41&lt;$S$12,"LUNCH",""),"")</f>
        <v/>
      </c>
      <c r="S41" s="257"/>
      <c r="T41" s="258"/>
      <c r="U41" s="125">
        <f t="shared" si="2"/>
        <v>0</v>
      </c>
      <c r="V41" s="50" t="str">
        <f t="shared" si="3"/>
        <v>ERROR</v>
      </c>
      <c r="W41" s="79">
        <f t="shared" si="4"/>
        <v>0</v>
      </c>
      <c r="X41" s="14" t="b">
        <v>0</v>
      </c>
      <c r="AA41" s="14" t="str">
        <f t="shared" si="5"/>
        <v>FALSE</v>
      </c>
      <c r="AB41" s="14">
        <f t="shared" si="6"/>
        <v>0</v>
      </c>
    </row>
    <row r="42" spans="1:28" ht="15" customHeight="1" x14ac:dyDescent="0.3">
      <c r="A42" s="127">
        <f t="shared" si="0"/>
        <v>0.61458333333333315</v>
      </c>
      <c r="B42" s="30"/>
      <c r="C42" s="30"/>
      <c r="D42" s="27"/>
      <c r="E42" s="30"/>
      <c r="F42" s="27"/>
      <c r="G42" s="30"/>
      <c r="H42" s="28"/>
      <c r="I42" s="30"/>
      <c r="J42" s="30"/>
      <c r="K42" s="30"/>
      <c r="L42" s="30"/>
      <c r="M42" s="30"/>
      <c r="N42" s="30"/>
      <c r="O42" s="30"/>
      <c r="P42" s="30"/>
      <c r="Q42" s="28"/>
      <c r="R42" s="256" t="str">
        <f t="shared" si="1"/>
        <v/>
      </c>
      <c r="S42" s="257"/>
      <c r="T42" s="258"/>
      <c r="U42" s="125">
        <f t="shared" si="2"/>
        <v>0</v>
      </c>
      <c r="V42" s="50" t="str">
        <f t="shared" si="3"/>
        <v>ERROR</v>
      </c>
      <c r="W42" s="79">
        <f t="shared" si="4"/>
        <v>0</v>
      </c>
      <c r="X42" s="14" t="b">
        <v>0</v>
      </c>
      <c r="AA42" s="14" t="str">
        <f t="shared" si="5"/>
        <v>FALSE</v>
      </c>
      <c r="AB42" s="14">
        <f t="shared" si="6"/>
        <v>0</v>
      </c>
    </row>
    <row r="43" spans="1:28" ht="15" customHeight="1" x14ac:dyDescent="0.3">
      <c r="A43" s="127">
        <f t="shared" si="0"/>
        <v>0.62499999999999978</v>
      </c>
      <c r="B43" s="30"/>
      <c r="C43" s="30"/>
      <c r="D43" s="27"/>
      <c r="E43" s="30"/>
      <c r="F43" s="27"/>
      <c r="G43" s="31"/>
      <c r="H43" s="27"/>
      <c r="I43" s="30"/>
      <c r="J43" s="30"/>
      <c r="K43" s="30"/>
      <c r="L43" s="30"/>
      <c r="M43" s="30"/>
      <c r="N43" s="30"/>
      <c r="O43" s="30"/>
      <c r="P43" s="30"/>
      <c r="Q43" s="27"/>
      <c r="R43" s="256" t="str">
        <f t="shared" si="1"/>
        <v/>
      </c>
      <c r="S43" s="257"/>
      <c r="T43" s="258"/>
      <c r="U43" s="125">
        <f t="shared" si="2"/>
        <v>0</v>
      </c>
      <c r="V43" s="50" t="str">
        <f t="shared" si="3"/>
        <v>ERROR</v>
      </c>
      <c r="W43" s="79">
        <f t="shared" si="4"/>
        <v>0</v>
      </c>
      <c r="X43" s="14" t="b">
        <v>0</v>
      </c>
      <c r="AA43" s="14" t="str">
        <f t="shared" si="5"/>
        <v>FALSE</v>
      </c>
      <c r="AB43" s="14">
        <f t="shared" si="6"/>
        <v>0</v>
      </c>
    </row>
    <row r="44" spans="1:28" ht="15" customHeight="1" x14ac:dyDescent="0.3">
      <c r="A44" s="127">
        <f t="shared" si="0"/>
        <v>0.63541666666666641</v>
      </c>
      <c r="B44" s="30"/>
      <c r="C44" s="30"/>
      <c r="D44" s="27"/>
      <c r="E44" s="30"/>
      <c r="F44" s="27"/>
      <c r="G44" s="30"/>
      <c r="H44" s="28"/>
      <c r="I44" s="30"/>
      <c r="J44" s="30"/>
      <c r="K44" s="30"/>
      <c r="L44" s="30"/>
      <c r="M44" s="30"/>
      <c r="N44" s="30"/>
      <c r="O44" s="30"/>
      <c r="P44" s="30"/>
      <c r="Q44" s="28"/>
      <c r="R44" s="256" t="str">
        <f t="shared" si="1"/>
        <v/>
      </c>
      <c r="S44" s="257"/>
      <c r="T44" s="258"/>
      <c r="U44" s="125">
        <f t="shared" si="2"/>
        <v>0</v>
      </c>
      <c r="V44" s="50" t="str">
        <f t="shared" si="3"/>
        <v>ERROR</v>
      </c>
      <c r="W44" s="79">
        <f t="shared" si="4"/>
        <v>0</v>
      </c>
      <c r="X44" s="14" t="b">
        <v>0</v>
      </c>
      <c r="AA44" s="14" t="str">
        <f t="shared" si="5"/>
        <v>FALSE</v>
      </c>
      <c r="AB44" s="14">
        <f t="shared" si="6"/>
        <v>0</v>
      </c>
    </row>
    <row r="45" spans="1:28" ht="15" customHeight="1" x14ac:dyDescent="0.3">
      <c r="A45" s="127">
        <f t="shared" si="0"/>
        <v>0.64583333333333304</v>
      </c>
      <c r="B45" s="30"/>
      <c r="C45" s="30"/>
      <c r="D45" s="27"/>
      <c r="E45" s="30"/>
      <c r="F45" s="27"/>
      <c r="G45" s="31"/>
      <c r="H45" s="27"/>
      <c r="I45" s="30"/>
      <c r="J45" s="30"/>
      <c r="K45" s="30"/>
      <c r="L45" s="30"/>
      <c r="M45" s="30"/>
      <c r="N45" s="30"/>
      <c r="O45" s="30"/>
      <c r="P45" s="30"/>
      <c r="Q45" s="27"/>
      <c r="R45" s="256" t="str">
        <f t="shared" si="1"/>
        <v/>
      </c>
      <c r="S45" s="257"/>
      <c r="T45" s="258"/>
      <c r="U45" s="125">
        <f t="shared" si="2"/>
        <v>0</v>
      </c>
      <c r="V45" s="50" t="str">
        <f t="shared" si="3"/>
        <v>ERROR</v>
      </c>
      <c r="W45" s="79">
        <f t="shared" si="4"/>
        <v>0</v>
      </c>
      <c r="X45" s="14" t="b">
        <v>0</v>
      </c>
      <c r="AA45" s="14" t="str">
        <f t="shared" si="5"/>
        <v>FALSE</v>
      </c>
      <c r="AB45" s="14">
        <f t="shared" si="6"/>
        <v>0</v>
      </c>
    </row>
    <row r="46" spans="1:28" ht="15" customHeight="1" x14ac:dyDescent="0.3">
      <c r="A46" s="127">
        <f t="shared" si="0"/>
        <v>0.65624999999999967</v>
      </c>
      <c r="B46" s="30"/>
      <c r="C46" s="30"/>
      <c r="D46" s="27"/>
      <c r="E46" s="30"/>
      <c r="F46" s="27"/>
      <c r="G46" s="30"/>
      <c r="H46" s="28"/>
      <c r="I46" s="30"/>
      <c r="J46" s="30"/>
      <c r="K46" s="30"/>
      <c r="L46" s="30"/>
      <c r="M46" s="30"/>
      <c r="N46" s="30"/>
      <c r="O46" s="30"/>
      <c r="P46" s="30"/>
      <c r="Q46" s="28"/>
      <c r="R46" s="256" t="str">
        <f t="shared" si="1"/>
        <v/>
      </c>
      <c r="S46" s="257"/>
      <c r="T46" s="258"/>
      <c r="U46" s="125">
        <f t="shared" si="2"/>
        <v>0</v>
      </c>
      <c r="V46" s="50" t="str">
        <f t="shared" si="3"/>
        <v>ERROR</v>
      </c>
      <c r="W46" s="79">
        <f t="shared" si="4"/>
        <v>0</v>
      </c>
      <c r="X46" s="14" t="b">
        <v>0</v>
      </c>
      <c r="AA46" s="14" t="str">
        <f t="shared" si="5"/>
        <v>FALSE</v>
      </c>
      <c r="AB46" s="14">
        <f t="shared" si="6"/>
        <v>0</v>
      </c>
    </row>
    <row r="47" spans="1:28" ht="15" customHeight="1" x14ac:dyDescent="0.3">
      <c r="A47" s="127">
        <f t="shared" si="0"/>
        <v>0.6666666666666663</v>
      </c>
      <c r="B47" s="30"/>
      <c r="C47" s="30"/>
      <c r="D47" s="27"/>
      <c r="E47" s="30"/>
      <c r="F47" s="27"/>
      <c r="G47" s="31"/>
      <c r="H47" s="27"/>
      <c r="I47" s="30"/>
      <c r="J47" s="30"/>
      <c r="K47" s="30"/>
      <c r="L47" s="30"/>
      <c r="M47" s="30"/>
      <c r="N47" s="30"/>
      <c r="O47" s="30"/>
      <c r="P47" s="30"/>
      <c r="Q47" s="28"/>
      <c r="R47" s="256" t="str">
        <f t="shared" si="1"/>
        <v/>
      </c>
      <c r="S47" s="257"/>
      <c r="T47" s="258"/>
      <c r="U47" s="125">
        <f t="shared" si="2"/>
        <v>0</v>
      </c>
      <c r="V47" s="50" t="str">
        <f t="shared" si="3"/>
        <v>ERROR</v>
      </c>
      <c r="W47" s="79">
        <f t="shared" si="4"/>
        <v>0</v>
      </c>
      <c r="X47" s="14" t="b">
        <v>0</v>
      </c>
      <c r="AA47" s="14" t="str">
        <f t="shared" si="5"/>
        <v>FALSE</v>
      </c>
      <c r="AB47" s="14">
        <f t="shared" si="6"/>
        <v>0</v>
      </c>
    </row>
    <row r="48" spans="1:28" ht="15" customHeight="1" x14ac:dyDescent="0.3">
      <c r="A48" s="127">
        <f t="shared" si="0"/>
        <v>0.67708333333333293</v>
      </c>
      <c r="B48" s="30"/>
      <c r="C48" s="30"/>
      <c r="D48" s="27"/>
      <c r="E48" s="30"/>
      <c r="F48" s="27"/>
      <c r="G48" s="30"/>
      <c r="H48" s="28"/>
      <c r="I48" s="30"/>
      <c r="J48" s="30"/>
      <c r="K48" s="30"/>
      <c r="L48" s="30"/>
      <c r="M48" s="30"/>
      <c r="N48" s="30"/>
      <c r="O48" s="30"/>
      <c r="P48" s="30"/>
      <c r="Q48" s="27"/>
      <c r="R48" s="256" t="str">
        <f t="shared" si="1"/>
        <v/>
      </c>
      <c r="S48" s="257"/>
      <c r="T48" s="258"/>
      <c r="U48" s="125">
        <f t="shared" si="2"/>
        <v>0</v>
      </c>
      <c r="V48" s="50" t="str">
        <f t="shared" si="3"/>
        <v>ERROR</v>
      </c>
      <c r="W48" s="79">
        <v>0</v>
      </c>
      <c r="X48" s="14" t="b">
        <v>0</v>
      </c>
      <c r="AA48" s="14" t="str">
        <f t="shared" si="5"/>
        <v>FALSE</v>
      </c>
      <c r="AB48" s="14">
        <f t="shared" si="6"/>
        <v>0</v>
      </c>
    </row>
    <row r="49" spans="1:28" ht="15" customHeight="1" x14ac:dyDescent="0.3">
      <c r="A49" s="127">
        <f t="shared" si="0"/>
        <v>0.68749999999999956</v>
      </c>
      <c r="B49" s="30"/>
      <c r="C49" s="30"/>
      <c r="D49" s="27"/>
      <c r="E49" s="30"/>
      <c r="F49" s="27"/>
      <c r="G49" s="31"/>
      <c r="H49" s="27"/>
      <c r="I49" s="30"/>
      <c r="J49" s="30"/>
      <c r="K49" s="30"/>
      <c r="L49" s="30"/>
      <c r="M49" s="30"/>
      <c r="N49" s="30"/>
      <c r="O49" s="30"/>
      <c r="P49" s="30"/>
      <c r="Q49" s="28"/>
      <c r="R49" s="256" t="str">
        <f t="shared" si="1"/>
        <v/>
      </c>
      <c r="S49" s="257"/>
      <c r="T49" s="258"/>
      <c r="U49" s="125">
        <f t="shared" si="2"/>
        <v>0</v>
      </c>
      <c r="V49" s="50" t="str">
        <f t="shared" si="3"/>
        <v>ERROR</v>
      </c>
      <c r="W49" s="79">
        <f t="shared" si="4"/>
        <v>0</v>
      </c>
      <c r="X49" s="14" t="b">
        <v>0</v>
      </c>
      <c r="AA49" s="14" t="str">
        <f t="shared" si="5"/>
        <v>FALSE</v>
      </c>
      <c r="AB49" s="14">
        <f t="shared" si="6"/>
        <v>0</v>
      </c>
    </row>
    <row r="50" spans="1:28" ht="15" customHeight="1" x14ac:dyDescent="0.3">
      <c r="A50" s="127">
        <f t="shared" si="0"/>
        <v>0.69791666666666619</v>
      </c>
      <c r="B50" s="30"/>
      <c r="C50" s="30"/>
      <c r="D50" s="27"/>
      <c r="E50" s="30"/>
      <c r="F50" s="27"/>
      <c r="G50" s="30"/>
      <c r="H50" s="28"/>
      <c r="I50" s="30"/>
      <c r="J50" s="30"/>
      <c r="K50" s="30"/>
      <c r="L50" s="30"/>
      <c r="M50" s="30"/>
      <c r="N50" s="30"/>
      <c r="O50" s="30"/>
      <c r="P50" s="30"/>
      <c r="Q50" s="27"/>
      <c r="R50" s="256" t="str">
        <f t="shared" si="1"/>
        <v/>
      </c>
      <c r="S50" s="257"/>
      <c r="T50" s="258"/>
      <c r="U50" s="125">
        <f t="shared" si="2"/>
        <v>0</v>
      </c>
      <c r="V50" s="50" t="str">
        <f t="shared" si="3"/>
        <v>ERROR</v>
      </c>
      <c r="W50" s="79">
        <f t="shared" si="4"/>
        <v>0</v>
      </c>
      <c r="X50" s="14" t="b">
        <v>0</v>
      </c>
      <c r="AA50" s="14" t="str">
        <f t="shared" si="5"/>
        <v>FALSE</v>
      </c>
      <c r="AB50" s="14">
        <f t="shared" si="6"/>
        <v>0</v>
      </c>
    </row>
    <row r="51" spans="1:28" ht="15" customHeight="1" x14ac:dyDescent="0.3">
      <c r="A51" s="127" t="str">
        <f t="shared" si="0"/>
        <v/>
      </c>
      <c r="B51" s="30"/>
      <c r="C51" s="30"/>
      <c r="D51" s="27"/>
      <c r="E51" s="30"/>
      <c r="F51" s="27"/>
      <c r="G51" s="31"/>
      <c r="H51" s="27"/>
      <c r="I51" s="30"/>
      <c r="J51" s="30"/>
      <c r="K51" s="30"/>
      <c r="L51" s="30"/>
      <c r="M51" s="30"/>
      <c r="N51" s="30"/>
      <c r="O51" s="30"/>
      <c r="P51" s="30"/>
      <c r="Q51" s="28"/>
      <c r="R51" s="256" t="str">
        <f t="shared" si="1"/>
        <v/>
      </c>
      <c r="S51" s="257"/>
      <c r="T51" s="258"/>
      <c r="U51" s="125">
        <f t="shared" si="2"/>
        <v>0</v>
      </c>
      <c r="V51" s="50" t="str">
        <f t="shared" si="3"/>
        <v>ERROR</v>
      </c>
      <c r="W51" s="79">
        <f t="shared" si="4"/>
        <v>0</v>
      </c>
      <c r="X51" s="14" t="b">
        <v>0</v>
      </c>
      <c r="AA51" s="14" t="str">
        <f t="shared" si="5"/>
        <v>FALSE</v>
      </c>
      <c r="AB51" s="14">
        <f t="shared" si="6"/>
        <v>0</v>
      </c>
    </row>
    <row r="52" spans="1:28" ht="15" customHeight="1" x14ac:dyDescent="0.3">
      <c r="A52" s="127" t="str">
        <f t="shared" si="0"/>
        <v/>
      </c>
      <c r="B52" s="30"/>
      <c r="C52" s="30"/>
      <c r="D52" s="27"/>
      <c r="E52" s="30"/>
      <c r="F52" s="27"/>
      <c r="G52" s="30"/>
      <c r="H52" s="30"/>
      <c r="I52" s="30"/>
      <c r="J52" s="30"/>
      <c r="K52" s="30"/>
      <c r="L52" s="30"/>
      <c r="M52" s="30"/>
      <c r="N52" s="30"/>
      <c r="O52" s="30"/>
      <c r="P52" s="30"/>
      <c r="Q52" s="27"/>
      <c r="R52" s="256" t="str">
        <f t="shared" si="1"/>
        <v/>
      </c>
      <c r="S52" s="257"/>
      <c r="T52" s="258"/>
      <c r="U52" s="125">
        <f t="shared" si="2"/>
        <v>0</v>
      </c>
      <c r="V52" s="50" t="str">
        <f t="shared" si="3"/>
        <v>ERROR</v>
      </c>
      <c r="W52" s="79">
        <f t="shared" si="4"/>
        <v>0</v>
      </c>
      <c r="X52" s="14" t="b">
        <v>0</v>
      </c>
      <c r="AA52" s="14" t="str">
        <f t="shared" si="5"/>
        <v>FALSE</v>
      </c>
      <c r="AB52" s="14">
        <f t="shared" si="6"/>
        <v>0</v>
      </c>
    </row>
    <row r="53" spans="1:28" ht="15" customHeight="1" x14ac:dyDescent="0.3">
      <c r="A53" s="127" t="str">
        <f t="shared" si="0"/>
        <v/>
      </c>
      <c r="B53" s="30"/>
      <c r="C53" s="30"/>
      <c r="D53" s="27"/>
      <c r="E53" s="30"/>
      <c r="F53" s="27"/>
      <c r="G53" s="30"/>
      <c r="H53" s="30"/>
      <c r="I53" s="30"/>
      <c r="J53" s="30"/>
      <c r="K53" s="30"/>
      <c r="L53" s="30"/>
      <c r="M53" s="30"/>
      <c r="N53" s="30"/>
      <c r="O53" s="30"/>
      <c r="P53" s="30"/>
      <c r="Q53" s="28"/>
      <c r="R53" s="256" t="str">
        <f t="shared" si="1"/>
        <v/>
      </c>
      <c r="S53" s="257"/>
      <c r="T53" s="258"/>
      <c r="U53" s="125">
        <f t="shared" si="2"/>
        <v>0</v>
      </c>
      <c r="V53" s="50" t="str">
        <f t="shared" si="3"/>
        <v>ERROR</v>
      </c>
      <c r="W53" s="79">
        <f t="shared" si="4"/>
        <v>0</v>
      </c>
      <c r="X53" s="14" t="b">
        <v>0</v>
      </c>
      <c r="AA53" s="14" t="str">
        <f t="shared" si="5"/>
        <v>FALSE</v>
      </c>
      <c r="AB53" s="14">
        <f t="shared" si="6"/>
        <v>0</v>
      </c>
    </row>
    <row r="54" spans="1:28" ht="15" customHeight="1" x14ac:dyDescent="0.3">
      <c r="A54" s="127" t="str">
        <f t="shared" si="0"/>
        <v/>
      </c>
      <c r="B54" s="30"/>
      <c r="C54" s="30"/>
      <c r="D54" s="27"/>
      <c r="E54" s="30"/>
      <c r="F54" s="27"/>
      <c r="G54" s="30"/>
      <c r="H54" s="30"/>
      <c r="I54" s="30"/>
      <c r="J54" s="30"/>
      <c r="K54" s="30"/>
      <c r="L54" s="30"/>
      <c r="M54" s="30"/>
      <c r="N54" s="30"/>
      <c r="O54" s="30"/>
      <c r="P54" s="30"/>
      <c r="Q54" s="27"/>
      <c r="R54" s="256" t="str">
        <f t="shared" si="1"/>
        <v/>
      </c>
      <c r="S54" s="257"/>
      <c r="T54" s="258"/>
      <c r="U54" s="125">
        <f t="shared" si="2"/>
        <v>0</v>
      </c>
      <c r="V54" s="50" t="str">
        <f t="shared" si="3"/>
        <v>ERROR</v>
      </c>
      <c r="W54" s="79">
        <f t="shared" si="4"/>
        <v>0</v>
      </c>
      <c r="X54" s="14" t="b">
        <v>0</v>
      </c>
      <c r="AA54" s="14" t="str">
        <f t="shared" si="5"/>
        <v>FALSE</v>
      </c>
      <c r="AB54" s="14">
        <f t="shared" si="6"/>
        <v>0</v>
      </c>
    </row>
    <row r="55" spans="1:28" ht="15" customHeight="1" x14ac:dyDescent="0.3">
      <c r="A55" s="127" t="str">
        <f t="shared" si="0"/>
        <v/>
      </c>
      <c r="B55" s="30"/>
      <c r="C55" s="30"/>
      <c r="D55" s="27"/>
      <c r="E55" s="30"/>
      <c r="F55" s="27"/>
      <c r="G55" s="30"/>
      <c r="H55" s="30"/>
      <c r="I55" s="30"/>
      <c r="J55" s="30"/>
      <c r="K55" s="30"/>
      <c r="L55" s="30"/>
      <c r="M55" s="30"/>
      <c r="N55" s="30"/>
      <c r="O55" s="30"/>
      <c r="P55" s="30"/>
      <c r="Q55" s="28"/>
      <c r="R55" s="256" t="str">
        <f t="shared" si="1"/>
        <v/>
      </c>
      <c r="S55" s="257"/>
      <c r="T55" s="258"/>
      <c r="U55" s="125">
        <f t="shared" si="2"/>
        <v>0</v>
      </c>
      <c r="V55" s="50" t="str">
        <f t="shared" si="3"/>
        <v>ERROR</v>
      </c>
      <c r="W55" s="79">
        <f t="shared" si="4"/>
        <v>0</v>
      </c>
      <c r="X55" s="14" t="b">
        <v>0</v>
      </c>
      <c r="AA55" s="14" t="str">
        <f t="shared" si="5"/>
        <v>FALSE</v>
      </c>
      <c r="AB55" s="14">
        <f t="shared" si="6"/>
        <v>0</v>
      </c>
    </row>
    <row r="56" spans="1:28" ht="15" customHeight="1" x14ac:dyDescent="0.3">
      <c r="A56" s="127" t="str">
        <f t="shared" si="0"/>
        <v/>
      </c>
      <c r="B56" s="30"/>
      <c r="C56" s="30"/>
      <c r="D56" s="27"/>
      <c r="E56" s="30"/>
      <c r="F56" s="30"/>
      <c r="G56" s="30"/>
      <c r="H56" s="30"/>
      <c r="I56" s="30"/>
      <c r="J56" s="30"/>
      <c r="K56" s="30"/>
      <c r="L56" s="30"/>
      <c r="M56" s="30"/>
      <c r="N56" s="30"/>
      <c r="O56" s="30"/>
      <c r="P56" s="30"/>
      <c r="Q56" s="27"/>
      <c r="R56" s="256" t="str">
        <f t="shared" si="1"/>
        <v/>
      </c>
      <c r="S56" s="257"/>
      <c r="T56" s="258"/>
      <c r="U56" s="125">
        <f t="shared" si="2"/>
        <v>0</v>
      </c>
      <c r="V56" s="50" t="str">
        <f t="shared" si="3"/>
        <v>ERROR</v>
      </c>
      <c r="W56" s="79">
        <f t="shared" si="4"/>
        <v>0</v>
      </c>
      <c r="X56" s="14" t="b">
        <v>0</v>
      </c>
      <c r="AA56" s="14" t="str">
        <f t="shared" si="5"/>
        <v>FALSE</v>
      </c>
      <c r="AB56" s="14">
        <f t="shared" si="6"/>
        <v>0</v>
      </c>
    </row>
    <row r="57" spans="1:28" ht="15" customHeight="1" x14ac:dyDescent="0.3">
      <c r="A57" s="127" t="str">
        <f t="shared" si="0"/>
        <v/>
      </c>
      <c r="B57" s="30"/>
      <c r="C57" s="30"/>
      <c r="D57" s="27"/>
      <c r="E57" s="30"/>
      <c r="F57" s="30"/>
      <c r="G57" s="30"/>
      <c r="H57" s="30"/>
      <c r="I57" s="30"/>
      <c r="J57" s="30"/>
      <c r="K57" s="30"/>
      <c r="L57" s="30"/>
      <c r="M57" s="30"/>
      <c r="N57" s="30"/>
      <c r="O57" s="30"/>
      <c r="P57" s="30"/>
      <c r="Q57" s="28"/>
      <c r="R57" s="256" t="str">
        <f t="shared" si="1"/>
        <v/>
      </c>
      <c r="S57" s="257"/>
      <c r="T57" s="258"/>
      <c r="U57" s="125">
        <f t="shared" si="2"/>
        <v>0</v>
      </c>
      <c r="V57" s="50" t="str">
        <f t="shared" si="3"/>
        <v>ERROR</v>
      </c>
      <c r="W57" s="79">
        <f t="shared" si="4"/>
        <v>0</v>
      </c>
      <c r="X57" s="14" t="b">
        <v>0</v>
      </c>
      <c r="AA57" s="14" t="str">
        <f t="shared" si="5"/>
        <v>FALSE</v>
      </c>
      <c r="AB57" s="14">
        <f t="shared" si="6"/>
        <v>0</v>
      </c>
    </row>
    <row r="58" spans="1:28" ht="15" customHeight="1" x14ac:dyDescent="0.3">
      <c r="A58" s="127" t="str">
        <f t="shared" si="0"/>
        <v/>
      </c>
      <c r="B58" s="30"/>
      <c r="C58" s="30"/>
      <c r="D58" s="27"/>
      <c r="E58" s="30"/>
      <c r="F58" s="30"/>
      <c r="G58" s="30"/>
      <c r="H58" s="30"/>
      <c r="I58" s="30"/>
      <c r="J58" s="30"/>
      <c r="K58" s="30"/>
      <c r="L58" s="30"/>
      <c r="M58" s="30"/>
      <c r="N58" s="30"/>
      <c r="O58" s="30"/>
      <c r="P58" s="30"/>
      <c r="Q58" s="27"/>
      <c r="R58" s="256" t="str">
        <f t="shared" si="1"/>
        <v/>
      </c>
      <c r="S58" s="257"/>
      <c r="T58" s="258"/>
      <c r="U58" s="125">
        <f t="shared" si="2"/>
        <v>0</v>
      </c>
      <c r="V58" s="50" t="str">
        <f t="shared" si="3"/>
        <v>ERROR</v>
      </c>
      <c r="W58" s="79">
        <f t="shared" si="4"/>
        <v>0</v>
      </c>
      <c r="X58" s="14" t="b">
        <v>0</v>
      </c>
      <c r="AA58" s="14" t="str">
        <f t="shared" si="5"/>
        <v>FALSE</v>
      </c>
      <c r="AB58" s="14">
        <f t="shared" si="6"/>
        <v>0</v>
      </c>
    </row>
    <row r="59" spans="1:28" ht="15" customHeight="1" x14ac:dyDescent="0.3">
      <c r="A59" s="127" t="str">
        <f t="shared" si="0"/>
        <v/>
      </c>
      <c r="B59" s="30"/>
      <c r="C59" s="30"/>
      <c r="D59" s="27"/>
      <c r="E59" s="30"/>
      <c r="F59" s="30"/>
      <c r="G59" s="30"/>
      <c r="H59" s="30"/>
      <c r="I59" s="30"/>
      <c r="J59" s="30"/>
      <c r="K59" s="30"/>
      <c r="L59" s="30"/>
      <c r="M59" s="30"/>
      <c r="N59" s="30"/>
      <c r="O59" s="30"/>
      <c r="P59" s="30"/>
      <c r="Q59" s="28"/>
      <c r="R59" s="256" t="str">
        <f t="shared" si="1"/>
        <v/>
      </c>
      <c r="S59" s="257"/>
      <c r="T59" s="258"/>
      <c r="U59" s="125">
        <f t="shared" si="2"/>
        <v>0</v>
      </c>
      <c r="V59" s="50" t="str">
        <f t="shared" si="3"/>
        <v>ERROR</v>
      </c>
      <c r="W59" s="79">
        <f t="shared" si="4"/>
        <v>0</v>
      </c>
      <c r="X59" s="14" t="b">
        <v>0</v>
      </c>
      <c r="AA59" s="14" t="str">
        <f t="shared" si="5"/>
        <v>FALSE</v>
      </c>
      <c r="AB59" s="14">
        <f t="shared" si="6"/>
        <v>0</v>
      </c>
    </row>
    <row r="60" spans="1:28" ht="15" customHeight="1" x14ac:dyDescent="0.3">
      <c r="A60" s="127" t="str">
        <f t="shared" si="0"/>
        <v/>
      </c>
      <c r="B60" s="30"/>
      <c r="C60" s="30"/>
      <c r="D60" s="27"/>
      <c r="E60" s="30"/>
      <c r="F60" s="30"/>
      <c r="G60" s="30"/>
      <c r="H60" s="30"/>
      <c r="I60" s="30"/>
      <c r="J60" s="30"/>
      <c r="K60" s="30"/>
      <c r="L60" s="30"/>
      <c r="M60" s="30"/>
      <c r="N60" s="30"/>
      <c r="O60" s="30"/>
      <c r="P60" s="30"/>
      <c r="Q60" s="27"/>
      <c r="R60" s="256" t="str">
        <f t="shared" si="1"/>
        <v/>
      </c>
      <c r="S60" s="257"/>
      <c r="T60" s="258"/>
      <c r="U60" s="125">
        <f t="shared" si="2"/>
        <v>0</v>
      </c>
      <c r="V60" s="50" t="str">
        <f t="shared" si="3"/>
        <v>ERROR</v>
      </c>
      <c r="W60" s="79">
        <f t="shared" si="4"/>
        <v>0</v>
      </c>
      <c r="X60" s="14" t="b">
        <v>0</v>
      </c>
      <c r="AA60" s="14" t="str">
        <f t="shared" si="5"/>
        <v>FALSE</v>
      </c>
      <c r="AB60" s="14">
        <f t="shared" si="6"/>
        <v>0</v>
      </c>
    </row>
    <row r="61" spans="1:28" ht="15" customHeight="1" x14ac:dyDescent="0.3">
      <c r="A61" s="127" t="str">
        <f t="shared" si="0"/>
        <v/>
      </c>
      <c r="B61" s="30"/>
      <c r="C61" s="30"/>
      <c r="D61" s="27"/>
      <c r="E61" s="30"/>
      <c r="F61" s="30"/>
      <c r="G61" s="30"/>
      <c r="H61" s="30"/>
      <c r="I61" s="30"/>
      <c r="J61" s="30"/>
      <c r="K61" s="30"/>
      <c r="L61" s="30"/>
      <c r="M61" s="30"/>
      <c r="N61" s="30"/>
      <c r="O61" s="30"/>
      <c r="P61" s="30"/>
      <c r="Q61" s="28"/>
      <c r="R61" s="256" t="str">
        <f t="shared" si="1"/>
        <v/>
      </c>
      <c r="S61" s="257"/>
      <c r="T61" s="258"/>
      <c r="U61" s="125">
        <f t="shared" si="2"/>
        <v>0</v>
      </c>
      <c r="V61" s="50" t="str">
        <f t="shared" si="3"/>
        <v>ERROR</v>
      </c>
      <c r="W61" s="79">
        <f t="shared" si="4"/>
        <v>0</v>
      </c>
      <c r="X61" s="14" t="b">
        <v>0</v>
      </c>
      <c r="AA61" s="14" t="str">
        <f t="shared" si="5"/>
        <v>FALSE</v>
      </c>
      <c r="AB61" s="14">
        <f t="shared" si="6"/>
        <v>0</v>
      </c>
    </row>
    <row r="62" spans="1:28" ht="15" customHeight="1" x14ac:dyDescent="0.3">
      <c r="A62" s="127" t="str">
        <f t="shared" si="0"/>
        <v/>
      </c>
      <c r="B62" s="30"/>
      <c r="C62" s="30"/>
      <c r="D62" s="27"/>
      <c r="E62" s="30"/>
      <c r="F62" s="30"/>
      <c r="G62" s="30"/>
      <c r="H62" s="30"/>
      <c r="I62" s="30"/>
      <c r="J62" s="30"/>
      <c r="K62" s="30"/>
      <c r="L62" s="30"/>
      <c r="M62" s="30"/>
      <c r="N62" s="30"/>
      <c r="O62" s="30"/>
      <c r="P62" s="30"/>
      <c r="Q62" s="27"/>
      <c r="R62" s="256" t="str">
        <f t="shared" si="1"/>
        <v/>
      </c>
      <c r="S62" s="257"/>
      <c r="T62" s="258"/>
      <c r="U62" s="125">
        <f t="shared" si="2"/>
        <v>0</v>
      </c>
      <c r="V62" s="50" t="str">
        <f t="shared" si="3"/>
        <v>ERROR</v>
      </c>
      <c r="W62" s="79">
        <f t="shared" si="4"/>
        <v>0</v>
      </c>
      <c r="X62" s="14" t="b">
        <v>0</v>
      </c>
      <c r="AA62" s="14" t="str">
        <f t="shared" si="5"/>
        <v>FALSE</v>
      </c>
      <c r="AB62" s="14">
        <f t="shared" si="6"/>
        <v>0</v>
      </c>
    </row>
    <row r="63" spans="1:28" ht="15" customHeight="1" x14ac:dyDescent="0.3">
      <c r="A63" s="127" t="str">
        <f t="shared" si="0"/>
        <v/>
      </c>
      <c r="B63" s="30"/>
      <c r="C63" s="30"/>
      <c r="D63" s="27"/>
      <c r="E63" s="30"/>
      <c r="F63" s="30"/>
      <c r="G63" s="30"/>
      <c r="H63" s="30"/>
      <c r="I63" s="30"/>
      <c r="J63" s="30"/>
      <c r="K63" s="30"/>
      <c r="L63" s="30"/>
      <c r="M63" s="30"/>
      <c r="N63" s="30"/>
      <c r="O63" s="30"/>
      <c r="P63" s="30"/>
      <c r="Q63" s="27"/>
      <c r="R63" s="256" t="str">
        <f t="shared" si="1"/>
        <v/>
      </c>
      <c r="S63" s="257"/>
      <c r="T63" s="258"/>
      <c r="U63" s="125">
        <f t="shared" si="2"/>
        <v>0</v>
      </c>
      <c r="V63" s="50" t="str">
        <f t="shared" si="3"/>
        <v>ERROR</v>
      </c>
      <c r="W63" s="79">
        <f t="shared" si="4"/>
        <v>0</v>
      </c>
      <c r="X63" s="14" t="b">
        <v>0</v>
      </c>
      <c r="AA63" s="14" t="str">
        <f t="shared" si="5"/>
        <v>FALSE</v>
      </c>
      <c r="AB63" s="14">
        <f t="shared" si="6"/>
        <v>0</v>
      </c>
    </row>
    <row r="64" spans="1:28" ht="36.75" customHeight="1" thickBot="1" x14ac:dyDescent="0.35">
      <c r="A64" s="121" t="s">
        <v>15</v>
      </c>
      <c r="B64" s="122">
        <f t="shared" ref="B64:K64" si="7">SUM(B15:B63)</f>
        <v>0</v>
      </c>
      <c r="C64" s="122">
        <f t="shared" si="7"/>
        <v>0</v>
      </c>
      <c r="D64" s="122">
        <f t="shared" si="7"/>
        <v>0</v>
      </c>
      <c r="E64" s="122">
        <f t="shared" si="7"/>
        <v>0</v>
      </c>
      <c r="F64" s="122">
        <f t="shared" si="7"/>
        <v>0</v>
      </c>
      <c r="G64" s="122">
        <f t="shared" si="7"/>
        <v>0</v>
      </c>
      <c r="H64" s="122">
        <f t="shared" si="7"/>
        <v>0</v>
      </c>
      <c r="I64" s="122">
        <f t="shared" si="7"/>
        <v>0</v>
      </c>
      <c r="J64" s="122">
        <f>IF($Y$16=TRUE,IF($I$11="All-Day Non IV-D Services",((49-(COUNTIFS($A$15:$A$63,"")+COUNTIFS($R$15:$R$63,"LUNCH")))*15),SUM(J15:J63)),SUM(J15:J63))</f>
        <v>0</v>
      </c>
      <c r="K64" s="122">
        <f t="shared" si="7"/>
        <v>0</v>
      </c>
      <c r="L64" s="122">
        <f>IF($Y$16=TRUE,IF($I$11="All-Day PTO",((49-(COUNTIFS($A$15:$A$63,"")+COUNTIFS($R$15:$R$63,"LUNCH")))*15),SUM(L15:L63)),SUM(L15:L63))</f>
        <v>0</v>
      </c>
      <c r="M64" s="122">
        <f>IF($Y$16=TRUE,IF($I$11="All-Day ATO",((49-(COUNTIFS($A$15:$A$63,"")+COUNTIFS($R$15:$R$63,"LUNCH")))*15),SUM(M15:M63)),SUM(M15:M63))</f>
        <v>0</v>
      </c>
      <c r="N64" s="122">
        <f>IF($Y$16=TRUE,IF($I$11="All-Day Sick",((49-(COUNTIFS($A$15:$A$63,"")+COUNTIFS($R$15:$R$63,"LUNCH")))*15),SUM(N15:N63)),SUM(N15:N63))</f>
        <v>0</v>
      </c>
      <c r="O64" s="122">
        <f>IF($Y$16=TRUE,IF($I$11="All-Day VTO",((49-(COUNTIFS($A$15:$A$63,"")+COUNTIFS($R$15:$R$63,"LUNCH")))*15),SUM(O15:O63)),SUM(O15:O63))</f>
        <v>0</v>
      </c>
      <c r="P64" s="122">
        <f t="shared" ref="P64:Q64" si="8">SUM(P15:P63)</f>
        <v>0</v>
      </c>
      <c r="Q64" s="123">
        <f t="shared" si="8"/>
        <v>0</v>
      </c>
      <c r="R64" s="259"/>
      <c r="S64" s="260"/>
      <c r="T64" s="261"/>
      <c r="U64" s="124">
        <f>SUM(B64:S64)</f>
        <v>0</v>
      </c>
      <c r="V64" s="51"/>
      <c r="W64" s="79" t="s">
        <v>97</v>
      </c>
      <c r="X64" s="14">
        <f>COUNTIF(X15:X63,TRUE)</f>
        <v>0</v>
      </c>
      <c r="AB64" s="14">
        <f>SUBTOTAL(9,AB15:AB63)</f>
        <v>0</v>
      </c>
    </row>
    <row r="65" spans="1:34" s="95" customFormat="1" ht="6.75" customHeight="1" x14ac:dyDescent="0.3">
      <c r="A65" s="111"/>
      <c r="B65" s="112">
        <f>SUMIF($X$15:$X$63,"TRUE",B15:B63)</f>
        <v>0</v>
      </c>
      <c r="C65" s="112">
        <f t="shared" ref="C65:P65" si="9">SUMIF($X$15:$X$63,"TRUE",C15:C63)</f>
        <v>0</v>
      </c>
      <c r="D65" s="112">
        <f t="shared" si="9"/>
        <v>0</v>
      </c>
      <c r="E65" s="112">
        <f t="shared" si="9"/>
        <v>0</v>
      </c>
      <c r="F65" s="112">
        <f t="shared" si="9"/>
        <v>0</v>
      </c>
      <c r="G65" s="112">
        <f t="shared" si="9"/>
        <v>0</v>
      </c>
      <c r="H65" s="112">
        <f t="shared" si="9"/>
        <v>0</v>
      </c>
      <c r="I65" s="112">
        <f t="shared" si="9"/>
        <v>0</v>
      </c>
      <c r="J65" s="112">
        <f>IF($Y$16=TRUE,IF($I$11="All-Day Non IV-D Services",X64*15,SUMIF($X$15:$X$63,"TRUE",J15:J63)),SUMIF($X$15:$X$63,"TRUE",J15:J63))</f>
        <v>0</v>
      </c>
      <c r="K65" s="112">
        <f t="shared" si="9"/>
        <v>0</v>
      </c>
      <c r="L65" s="112">
        <f>IF($Y$16=TRUE,IF($I$11="All-Day PTO",X64*15,SUMIF($X$15:$X$63,"TRUE",L15:L63)),SUMIF($X$15:$X$63,"TRUE",L15:L63))</f>
        <v>0</v>
      </c>
      <c r="M65" s="112"/>
      <c r="N65" s="112">
        <f>IF($Y$16=TRUE,IF($I$11="All-Day Sick",X64*15,SUMIF($X$15:$X$63,"TRUE",N15:N63)),SUMIF($X$15:$X$63,"TRUE",N15:N63))</f>
        <v>0</v>
      </c>
      <c r="O65" s="112">
        <f>IF($Y$16=TRUE,IF($I$11="All-Day VTO",X64*15,SUMIF($X$15:$X$63,"TRUE",O15:O63)),SUMIF($X$15:$X$63,"TRUE",O15:O63))</f>
        <v>0</v>
      </c>
      <c r="P65" s="112">
        <f t="shared" si="9"/>
        <v>0</v>
      </c>
      <c r="Q65" s="96"/>
      <c r="R65" s="96"/>
      <c r="S65" s="96" t="s">
        <v>97</v>
      </c>
      <c r="T65" s="96"/>
      <c r="U65" s="113">
        <f>SUBTOTAL(9,B65:T65)</f>
        <v>0</v>
      </c>
      <c r="V65" s="22"/>
      <c r="W65" s="114"/>
      <c r="X65" s="115"/>
      <c r="Y65" s="114"/>
      <c r="Z65" s="96"/>
      <c r="AA65" s="114"/>
      <c r="AB65" s="114"/>
      <c r="AC65" s="96"/>
      <c r="AD65" s="96"/>
      <c r="AE65" s="96"/>
      <c r="AF65" s="96"/>
      <c r="AG65" s="96"/>
    </row>
    <row r="66" spans="1:34" s="95" customFormat="1" ht="7.5" customHeight="1" x14ac:dyDescent="0.3">
      <c r="A66" s="111"/>
      <c r="B66" s="112">
        <f>B64-B65</f>
        <v>0</v>
      </c>
      <c r="C66" s="112">
        <f t="shared" ref="C66:P66" si="10">C64-C65</f>
        <v>0</v>
      </c>
      <c r="D66" s="112">
        <f t="shared" si="10"/>
        <v>0</v>
      </c>
      <c r="E66" s="112">
        <f t="shared" si="10"/>
        <v>0</v>
      </c>
      <c r="F66" s="112">
        <f t="shared" si="10"/>
        <v>0</v>
      </c>
      <c r="G66" s="112">
        <f t="shared" si="10"/>
        <v>0</v>
      </c>
      <c r="H66" s="112">
        <f t="shared" si="10"/>
        <v>0</v>
      </c>
      <c r="I66" s="112">
        <f t="shared" si="10"/>
        <v>0</v>
      </c>
      <c r="J66" s="112">
        <f t="shared" si="10"/>
        <v>0</v>
      </c>
      <c r="K66" s="112">
        <f t="shared" si="10"/>
        <v>0</v>
      </c>
      <c r="L66" s="112">
        <f t="shared" si="10"/>
        <v>0</v>
      </c>
      <c r="M66" s="112"/>
      <c r="N66" s="112">
        <f t="shared" si="10"/>
        <v>0</v>
      </c>
      <c r="O66" s="112">
        <f t="shared" si="10"/>
        <v>0</v>
      </c>
      <c r="P66" s="112">
        <f t="shared" si="10"/>
        <v>0</v>
      </c>
      <c r="Q66" s="96"/>
      <c r="R66" s="96"/>
      <c r="S66" s="96"/>
      <c r="T66" s="96"/>
      <c r="U66" s="113">
        <f>SUBTOTAL(9,B66:T66)</f>
        <v>0</v>
      </c>
      <c r="V66" s="22"/>
      <c r="W66" s="114"/>
      <c r="X66" s="115"/>
      <c r="Y66" s="114"/>
      <c r="Z66" s="96"/>
      <c r="AA66" s="114"/>
      <c r="AB66" s="114"/>
      <c r="AC66" s="96"/>
      <c r="AD66" s="96"/>
      <c r="AE66" s="96"/>
      <c r="AF66" s="96"/>
      <c r="AG66" s="96"/>
    </row>
    <row r="67" spans="1:34" ht="19.399999999999999" customHeight="1" x14ac:dyDescent="0.3">
      <c r="A67" s="262"/>
      <c r="B67" s="263"/>
      <c r="C67" s="263"/>
      <c r="D67" s="263"/>
      <c r="E67" s="263"/>
      <c r="F67" s="263"/>
      <c r="G67" s="263"/>
      <c r="H67" s="263"/>
      <c r="I67" s="263"/>
      <c r="J67" s="263"/>
      <c r="K67" s="263"/>
      <c r="L67" s="263"/>
      <c r="M67" s="263"/>
      <c r="N67" s="263"/>
      <c r="O67" s="263"/>
      <c r="P67" s="263"/>
      <c r="Q67" s="263"/>
      <c r="R67" s="263"/>
      <c r="S67" s="263"/>
      <c r="T67" s="263"/>
      <c r="U67" s="263"/>
      <c r="V67" s="264"/>
      <c r="Z67" s="14"/>
      <c r="AH67" s="13"/>
    </row>
    <row r="68" spans="1:34" ht="25.4" customHeight="1" x14ac:dyDescent="0.3">
      <c r="A68" s="334"/>
      <c r="B68" s="335"/>
      <c r="C68" s="335"/>
      <c r="D68" s="335"/>
      <c r="E68" s="335"/>
      <c r="F68" s="335"/>
      <c r="G68" s="335"/>
      <c r="H68" s="335"/>
      <c r="I68" s="335"/>
      <c r="J68" s="335"/>
      <c r="K68" s="68"/>
      <c r="L68" s="69"/>
      <c r="M68" s="165"/>
      <c r="N68" s="69"/>
      <c r="O68" s="69"/>
      <c r="P68" s="69"/>
      <c r="Q68" s="69"/>
      <c r="R68" s="275"/>
      <c r="S68" s="276"/>
      <c r="T68" s="276"/>
      <c r="U68" s="70"/>
      <c r="V68" s="13"/>
      <c r="Z68" s="14"/>
      <c r="AH68" s="13"/>
    </row>
    <row r="69" spans="1:34" ht="17.149999999999999" customHeight="1" x14ac:dyDescent="0.3">
      <c r="A69" s="348"/>
      <c r="B69" s="349"/>
      <c r="C69" s="349"/>
      <c r="D69" s="349"/>
      <c r="E69" s="349"/>
      <c r="F69" s="349"/>
      <c r="G69" s="349"/>
      <c r="H69" s="349"/>
      <c r="I69" s="349"/>
      <c r="J69" s="349"/>
      <c r="K69" s="71"/>
      <c r="L69" s="69"/>
      <c r="M69" s="165"/>
      <c r="N69" s="69" t="s">
        <v>97</v>
      </c>
      <c r="O69" s="69"/>
      <c r="P69" s="69"/>
      <c r="Q69" s="72"/>
      <c r="R69" s="348"/>
      <c r="S69" s="350"/>
      <c r="T69" s="350"/>
      <c r="U69" s="70"/>
      <c r="V69" s="13"/>
    </row>
    <row r="70" spans="1:34" ht="30" customHeight="1" x14ac:dyDescent="0.3">
      <c r="A70" s="270"/>
      <c r="B70" s="271"/>
      <c r="C70" s="271"/>
      <c r="D70" s="271"/>
      <c r="E70" s="271"/>
      <c r="F70" s="271"/>
      <c r="G70" s="271"/>
      <c r="H70" s="271"/>
      <c r="I70" s="271"/>
      <c r="J70" s="271"/>
      <c r="K70" s="271"/>
      <c r="L70" s="271"/>
      <c r="M70" s="271"/>
      <c r="N70" s="271"/>
      <c r="O70" s="271"/>
      <c r="P70" s="271"/>
      <c r="Q70" s="271"/>
      <c r="R70" s="271"/>
      <c r="S70" s="271"/>
      <c r="T70" s="271"/>
      <c r="U70" s="271"/>
      <c r="V70" s="272"/>
    </row>
    <row r="71" spans="1:34" ht="25.4" customHeight="1" x14ac:dyDescent="0.3">
      <c r="A71" s="70"/>
      <c r="B71" s="273"/>
      <c r="C71" s="274"/>
      <c r="D71" s="274"/>
      <c r="E71" s="274"/>
      <c r="F71" s="274"/>
      <c r="G71" s="274"/>
      <c r="H71" s="274"/>
      <c r="I71" s="274"/>
      <c r="J71" s="274"/>
      <c r="K71" s="68"/>
      <c r="L71" s="69"/>
      <c r="M71" s="165"/>
      <c r="N71" s="69"/>
      <c r="O71" s="69"/>
      <c r="P71" s="69"/>
      <c r="Q71" s="69"/>
      <c r="R71" s="275"/>
      <c r="S71" s="276"/>
      <c r="T71" s="276"/>
      <c r="U71" s="70"/>
      <c r="V71" s="13"/>
    </row>
    <row r="72" spans="1:34" s="95" customFormat="1" ht="17.149999999999999" customHeight="1" x14ac:dyDescent="0.3">
      <c r="A72" s="253"/>
      <c r="B72" s="253"/>
      <c r="C72" s="253"/>
      <c r="D72" s="253"/>
      <c r="E72" s="253"/>
      <c r="F72" s="253"/>
      <c r="G72" s="253"/>
      <c r="H72" s="253"/>
      <c r="I72" s="253"/>
      <c r="J72" s="253"/>
      <c r="K72" s="116"/>
      <c r="L72" s="117"/>
      <c r="M72" s="117"/>
      <c r="N72" s="117" t="s">
        <v>97</v>
      </c>
      <c r="O72" s="117"/>
      <c r="P72" s="117"/>
      <c r="Q72" s="118"/>
      <c r="R72" s="254"/>
      <c r="S72" s="255"/>
      <c r="T72" s="255"/>
      <c r="U72" s="115"/>
      <c r="V72" s="13"/>
      <c r="W72" s="114"/>
      <c r="X72" s="114"/>
      <c r="Y72" s="114"/>
      <c r="Z72" s="96"/>
      <c r="AA72" s="114"/>
      <c r="AB72" s="114"/>
      <c r="AC72" s="96"/>
      <c r="AD72" s="96"/>
      <c r="AE72" s="96"/>
      <c r="AF72" s="96"/>
      <c r="AG72" s="96"/>
    </row>
    <row r="73" spans="1:34" ht="30" customHeight="1" x14ac:dyDescent="0.3">
      <c r="B73" s="32"/>
      <c r="C73" s="32"/>
      <c r="D73" s="32"/>
      <c r="E73" s="32"/>
      <c r="F73" s="32"/>
      <c r="G73" s="32"/>
      <c r="H73" s="32"/>
      <c r="I73" s="32"/>
      <c r="J73" s="32" t="s">
        <v>97</v>
      </c>
      <c r="K73" s="32"/>
      <c r="L73" s="32"/>
      <c r="M73" s="32"/>
      <c r="N73" s="32"/>
      <c r="O73" s="32"/>
      <c r="P73" s="32"/>
      <c r="Q73" s="13"/>
      <c r="R73" s="13"/>
      <c r="S73" s="13"/>
      <c r="T73" s="13"/>
      <c r="U73" s="13"/>
      <c r="V73" s="13"/>
    </row>
    <row r="74" spans="1:34" ht="30" customHeight="1" x14ac:dyDescent="0.3">
      <c r="B74" s="32"/>
      <c r="C74" s="32"/>
      <c r="D74" s="32"/>
      <c r="E74" s="32"/>
      <c r="F74" s="32"/>
      <c r="G74" s="32"/>
      <c r="H74" s="32"/>
      <c r="I74" s="32"/>
      <c r="J74" s="32"/>
      <c r="K74" s="32"/>
      <c r="L74" s="32"/>
      <c r="M74" s="32"/>
      <c r="N74" s="32"/>
      <c r="O74" s="32"/>
      <c r="P74" s="32"/>
      <c r="Q74" s="13"/>
      <c r="R74" s="13"/>
      <c r="S74" s="13"/>
      <c r="T74" s="13"/>
      <c r="U74" s="13"/>
      <c r="V74" s="13"/>
    </row>
    <row r="75" spans="1:34" ht="30" customHeight="1" x14ac:dyDescent="0.3">
      <c r="B75" s="32"/>
      <c r="C75" s="32"/>
      <c r="D75" s="32"/>
      <c r="E75" s="32"/>
      <c r="F75" s="32"/>
      <c r="G75" s="32"/>
      <c r="H75" s="32"/>
      <c r="I75" s="32"/>
      <c r="J75" s="32"/>
      <c r="K75" s="32"/>
      <c r="L75" s="32"/>
      <c r="M75" s="32"/>
      <c r="N75" s="32"/>
      <c r="O75" s="32"/>
      <c r="P75" s="32"/>
      <c r="Q75" s="13"/>
      <c r="R75" s="13"/>
      <c r="S75" s="13"/>
      <c r="T75" s="13"/>
      <c r="U75" s="13"/>
      <c r="V75" s="13"/>
    </row>
    <row r="76" spans="1:34" ht="30" customHeight="1" x14ac:dyDescent="0.3">
      <c r="B76" s="32"/>
      <c r="C76" s="32"/>
      <c r="D76" s="32"/>
      <c r="E76" s="32"/>
      <c r="F76" s="32"/>
      <c r="G76" s="32"/>
      <c r="H76" s="32"/>
      <c r="I76" s="32"/>
      <c r="J76" s="32"/>
      <c r="K76" s="32"/>
      <c r="L76" s="32"/>
      <c r="M76" s="32"/>
      <c r="N76" s="32"/>
      <c r="O76" s="32"/>
      <c r="P76" s="32"/>
      <c r="Q76" s="13"/>
      <c r="R76" s="13"/>
      <c r="S76" s="13"/>
      <c r="T76" s="13"/>
      <c r="U76" s="13"/>
      <c r="V76" s="13"/>
    </row>
    <row r="77" spans="1:34" ht="30" customHeight="1" x14ac:dyDescent="0.3">
      <c r="B77" s="32"/>
      <c r="C77" s="32"/>
      <c r="D77" s="32"/>
      <c r="E77" s="32"/>
      <c r="F77" s="32"/>
      <c r="G77" s="32"/>
      <c r="H77" s="32"/>
      <c r="I77" s="32"/>
      <c r="J77" s="32"/>
      <c r="K77" s="32"/>
      <c r="L77" s="32"/>
      <c r="M77" s="32"/>
      <c r="N77" s="32"/>
      <c r="O77" s="32"/>
      <c r="P77" s="32"/>
      <c r="Q77" s="13"/>
      <c r="R77" s="13"/>
      <c r="S77" s="13"/>
      <c r="T77" s="13"/>
      <c r="U77" s="13"/>
      <c r="V77" s="13"/>
    </row>
    <row r="78" spans="1:34" ht="30" customHeight="1" x14ac:dyDescent="0.3">
      <c r="B78" s="32"/>
      <c r="C78" s="32"/>
      <c r="D78" s="32"/>
      <c r="E78" s="32"/>
      <c r="F78" s="32"/>
      <c r="G78" s="32"/>
      <c r="H78" s="32"/>
      <c r="I78" s="32"/>
      <c r="J78" s="32"/>
      <c r="K78" s="32"/>
      <c r="L78" s="32"/>
      <c r="M78" s="32"/>
      <c r="N78" s="32"/>
      <c r="O78" s="32"/>
      <c r="P78" s="32"/>
      <c r="Q78" s="13"/>
      <c r="R78" s="13"/>
      <c r="S78" s="13"/>
      <c r="T78" s="13"/>
      <c r="U78" s="13"/>
      <c r="V78" s="13"/>
    </row>
    <row r="79" spans="1:34" ht="30" customHeight="1" x14ac:dyDescent="0.3">
      <c r="B79" s="32"/>
      <c r="C79" s="32"/>
      <c r="D79" s="32"/>
      <c r="E79" s="32"/>
      <c r="F79" s="32"/>
      <c r="G79" s="32"/>
      <c r="H79" s="32"/>
      <c r="I79" s="32"/>
      <c r="J79" s="32"/>
      <c r="K79" s="32"/>
      <c r="L79" s="32"/>
      <c r="M79" s="32"/>
      <c r="N79" s="32"/>
      <c r="O79" s="32"/>
      <c r="P79" s="32"/>
      <c r="Q79" s="13"/>
      <c r="R79" s="13"/>
      <c r="S79" s="13"/>
      <c r="T79" s="13"/>
      <c r="U79" s="13"/>
      <c r="V79" s="13"/>
    </row>
    <row r="80" spans="1:34" ht="30" customHeight="1" x14ac:dyDescent="0.3">
      <c r="B80" s="32"/>
      <c r="C80" s="32"/>
      <c r="D80" s="32"/>
      <c r="E80" s="32"/>
      <c r="F80" s="32"/>
      <c r="G80" s="32"/>
      <c r="H80" s="32"/>
      <c r="I80" s="32"/>
      <c r="J80" s="32"/>
      <c r="K80" s="32"/>
      <c r="L80" s="32"/>
      <c r="M80" s="32"/>
      <c r="N80" s="32"/>
      <c r="O80" s="32"/>
      <c r="P80" s="32"/>
      <c r="Q80" s="13"/>
      <c r="R80" s="13"/>
      <c r="S80" s="13"/>
      <c r="T80" s="13"/>
      <c r="U80" s="13"/>
      <c r="V80" s="13"/>
    </row>
    <row r="81" spans="2:25" ht="30" customHeight="1" x14ac:dyDescent="0.3">
      <c r="B81" s="32"/>
      <c r="C81" s="32"/>
      <c r="D81" s="32"/>
      <c r="E81" s="32"/>
      <c r="F81" s="32"/>
      <c r="G81" s="32"/>
      <c r="H81" s="32"/>
      <c r="I81" s="32"/>
      <c r="J81" s="32"/>
      <c r="K81" s="32"/>
      <c r="L81" s="32"/>
      <c r="M81" s="32"/>
      <c r="N81" s="32"/>
      <c r="O81" s="32"/>
      <c r="P81" s="32"/>
      <c r="Q81" s="13"/>
      <c r="R81" s="13"/>
      <c r="S81" s="13"/>
      <c r="T81" s="13"/>
      <c r="U81" s="13"/>
      <c r="V81" s="13"/>
    </row>
    <row r="82" spans="2:25" ht="30" customHeight="1" x14ac:dyDescent="0.3">
      <c r="B82" s="32"/>
      <c r="C82" s="32"/>
      <c r="D82" s="32"/>
      <c r="E82" s="32"/>
      <c r="F82" s="32"/>
      <c r="G82" s="32"/>
      <c r="H82" s="32"/>
      <c r="I82" s="32"/>
      <c r="J82" s="32"/>
      <c r="K82" s="32"/>
      <c r="L82" s="32"/>
      <c r="M82" s="32"/>
      <c r="N82" s="32"/>
      <c r="O82" s="32"/>
      <c r="P82" s="32"/>
      <c r="Q82" s="13"/>
      <c r="R82" s="13"/>
      <c r="S82" s="13"/>
      <c r="T82" s="13"/>
      <c r="U82" s="13"/>
      <c r="V82" s="13"/>
    </row>
    <row r="83" spans="2:25" ht="30" customHeight="1" x14ac:dyDescent="0.3">
      <c r="B83" s="32"/>
      <c r="C83" s="32"/>
      <c r="D83" s="32"/>
      <c r="E83" s="32"/>
      <c r="F83" s="32"/>
      <c r="G83" s="32"/>
      <c r="H83" s="32"/>
      <c r="I83" s="32"/>
      <c r="J83" s="32"/>
      <c r="K83" s="32"/>
      <c r="L83" s="32"/>
      <c r="M83" s="32"/>
      <c r="N83" s="32"/>
      <c r="O83" s="32"/>
      <c r="P83" s="32"/>
      <c r="Q83" s="13"/>
      <c r="R83" s="13"/>
      <c r="S83" s="13"/>
      <c r="T83" s="13"/>
      <c r="U83" s="13"/>
      <c r="V83" s="13"/>
    </row>
    <row r="84" spans="2:25" ht="30" customHeight="1" x14ac:dyDescent="0.3">
      <c r="B84" s="32"/>
      <c r="C84" s="32"/>
      <c r="D84" s="32"/>
      <c r="E84" s="32"/>
      <c r="F84" s="32"/>
      <c r="G84" s="32"/>
      <c r="H84" s="32"/>
      <c r="I84" s="32"/>
      <c r="J84" s="32"/>
      <c r="K84" s="32"/>
      <c r="L84" s="32"/>
      <c r="M84" s="32"/>
      <c r="N84" s="32"/>
      <c r="O84" s="32"/>
      <c r="P84" s="32"/>
      <c r="Q84" s="13"/>
      <c r="R84" s="13"/>
      <c r="S84" s="13"/>
      <c r="T84" s="13"/>
      <c r="U84" s="13"/>
      <c r="V84" s="13"/>
    </row>
    <row r="85" spans="2:25" ht="30" customHeight="1" x14ac:dyDescent="0.3">
      <c r="B85" s="32"/>
      <c r="C85" s="32"/>
      <c r="D85" s="32"/>
      <c r="E85" s="32"/>
      <c r="F85" s="32"/>
      <c r="G85" s="32"/>
      <c r="H85" s="32"/>
      <c r="I85" s="32"/>
      <c r="J85" s="32"/>
      <c r="K85" s="32"/>
      <c r="L85" s="32"/>
      <c r="M85" s="32"/>
      <c r="N85" s="32"/>
      <c r="O85" s="32"/>
      <c r="P85" s="32"/>
      <c r="Q85" s="13"/>
      <c r="R85" s="13"/>
      <c r="S85" s="13"/>
      <c r="T85" s="13"/>
      <c r="U85" s="13"/>
      <c r="V85" s="13"/>
    </row>
    <row r="86" spans="2:25" ht="30" customHeight="1" x14ac:dyDescent="0.3">
      <c r="B86" s="32"/>
      <c r="C86" s="32"/>
      <c r="D86" s="32"/>
      <c r="E86" s="32"/>
      <c r="F86" s="32"/>
      <c r="G86" s="32"/>
      <c r="H86" s="32"/>
      <c r="I86" s="32"/>
      <c r="J86" s="32"/>
      <c r="K86" s="32"/>
      <c r="L86" s="32"/>
      <c r="M86" s="32"/>
      <c r="N86" s="32"/>
      <c r="O86" s="32"/>
      <c r="P86" s="32"/>
      <c r="Q86" s="13"/>
      <c r="R86" s="13"/>
      <c r="S86" s="13"/>
      <c r="T86" s="13"/>
      <c r="U86" s="13"/>
      <c r="V86" s="13"/>
    </row>
    <row r="87" spans="2:25" ht="30" customHeight="1" x14ac:dyDescent="0.3">
      <c r="B87" s="32"/>
      <c r="C87" s="32"/>
      <c r="D87" s="32"/>
      <c r="E87" s="32"/>
      <c r="F87" s="32"/>
      <c r="G87" s="32"/>
      <c r="H87" s="32"/>
      <c r="I87" s="32"/>
      <c r="J87" s="32"/>
      <c r="K87" s="32"/>
      <c r="L87" s="32"/>
      <c r="M87" s="32"/>
      <c r="N87" s="32"/>
      <c r="O87" s="32"/>
      <c r="P87" s="32"/>
      <c r="Q87" s="13"/>
      <c r="R87" s="13"/>
      <c r="S87" s="13"/>
      <c r="T87" s="13"/>
      <c r="U87" s="13"/>
      <c r="V87" s="13"/>
    </row>
    <row r="88" spans="2:25" ht="30" customHeight="1" x14ac:dyDescent="0.3">
      <c r="B88" s="32"/>
      <c r="C88" s="32"/>
      <c r="D88" s="32"/>
      <c r="E88" s="32"/>
      <c r="F88" s="32"/>
      <c r="G88" s="32"/>
      <c r="H88" s="32"/>
      <c r="I88" s="32"/>
      <c r="J88" s="32"/>
      <c r="K88" s="32"/>
      <c r="L88" s="32"/>
      <c r="M88" s="32"/>
      <c r="N88" s="32"/>
      <c r="O88" s="32"/>
      <c r="P88" s="32"/>
      <c r="Q88" s="13"/>
      <c r="R88" s="13"/>
      <c r="S88" s="13"/>
      <c r="T88" s="13"/>
      <c r="U88" s="13"/>
      <c r="V88" s="13"/>
    </row>
    <row r="89" spans="2:25" ht="30" customHeight="1" x14ac:dyDescent="0.3">
      <c r="B89" s="32"/>
      <c r="C89" s="32"/>
      <c r="D89" s="32"/>
      <c r="E89" s="32"/>
      <c r="F89" s="32"/>
      <c r="G89" s="32"/>
      <c r="H89" s="32"/>
      <c r="I89" s="32"/>
      <c r="J89" s="32"/>
      <c r="K89" s="32"/>
      <c r="L89" s="32"/>
      <c r="M89" s="32"/>
      <c r="N89" s="32"/>
      <c r="O89" s="32"/>
      <c r="P89" s="32"/>
      <c r="Q89" s="13"/>
      <c r="R89" s="13"/>
      <c r="S89" s="13"/>
      <c r="T89" s="13"/>
      <c r="U89" s="13"/>
      <c r="V89" s="13"/>
    </row>
    <row r="90" spans="2:25" ht="30" customHeight="1" x14ac:dyDescent="0.3">
      <c r="B90" s="32"/>
      <c r="C90" s="32"/>
      <c r="D90" s="32"/>
      <c r="E90" s="32"/>
      <c r="F90" s="32"/>
      <c r="G90" s="32"/>
      <c r="H90" s="32"/>
      <c r="I90" s="32"/>
      <c r="J90" s="32"/>
      <c r="K90" s="32"/>
      <c r="L90" s="32"/>
      <c r="M90" s="32"/>
      <c r="N90" s="32"/>
      <c r="O90" s="32"/>
      <c r="P90" s="32"/>
      <c r="Q90" s="13"/>
      <c r="R90" s="13"/>
      <c r="S90" s="13"/>
      <c r="T90" s="13"/>
      <c r="U90" s="13"/>
      <c r="V90" s="13"/>
      <c r="X90" s="46"/>
      <c r="Y90" s="46"/>
    </row>
    <row r="91" spans="2:25" ht="30" customHeight="1" x14ac:dyDescent="0.3">
      <c r="B91" s="32"/>
      <c r="C91" s="32"/>
      <c r="D91" s="32"/>
      <c r="E91" s="32"/>
      <c r="F91" s="32"/>
      <c r="G91" s="32"/>
      <c r="H91" s="32"/>
      <c r="I91" s="32"/>
      <c r="J91" s="32"/>
      <c r="K91" s="32"/>
      <c r="L91" s="32"/>
      <c r="M91" s="32"/>
      <c r="N91" s="32"/>
      <c r="O91" s="32"/>
      <c r="P91" s="32"/>
      <c r="Q91" s="13"/>
      <c r="R91" s="13"/>
      <c r="S91" s="13"/>
      <c r="T91" s="13"/>
      <c r="U91" s="13"/>
      <c r="V91" s="13"/>
      <c r="Y91" s="44" t="s">
        <v>28</v>
      </c>
    </row>
    <row r="92" spans="2:25" ht="30" customHeight="1" x14ac:dyDescent="0.3">
      <c r="B92" s="32"/>
      <c r="C92" s="32"/>
      <c r="D92" s="32"/>
      <c r="E92" s="32"/>
      <c r="F92" s="32"/>
      <c r="G92" s="32"/>
      <c r="H92" s="32"/>
      <c r="I92" s="32"/>
      <c r="J92" s="32"/>
      <c r="K92" s="32"/>
      <c r="L92" s="32"/>
      <c r="M92" s="32"/>
      <c r="N92" s="32"/>
      <c r="O92" s="32"/>
      <c r="P92" s="32"/>
      <c r="Q92" s="13"/>
      <c r="R92" s="13"/>
      <c r="S92" s="13"/>
      <c r="T92" s="13"/>
      <c r="U92" s="13"/>
      <c r="V92" s="13"/>
      <c r="Y92" s="44" t="s">
        <v>29</v>
      </c>
    </row>
    <row r="93" spans="2:25" ht="30" customHeight="1" x14ac:dyDescent="0.3">
      <c r="B93" s="32"/>
      <c r="C93" s="32"/>
      <c r="D93" s="32"/>
      <c r="E93" s="32"/>
      <c r="F93" s="32"/>
      <c r="G93" s="32"/>
      <c r="H93" s="32"/>
      <c r="I93" s="32"/>
      <c r="J93" s="32"/>
      <c r="K93" s="32"/>
      <c r="L93" s="32"/>
      <c r="M93" s="32"/>
      <c r="N93" s="32"/>
      <c r="O93" s="32"/>
      <c r="P93" s="32"/>
      <c r="Q93" s="13"/>
      <c r="R93" s="13"/>
      <c r="S93" s="13"/>
      <c r="T93" s="13"/>
      <c r="U93" s="13"/>
      <c r="V93" s="13"/>
      <c r="Y93" s="44" t="s">
        <v>30</v>
      </c>
    </row>
    <row r="94" spans="2:25" ht="30" customHeight="1" x14ac:dyDescent="0.3">
      <c r="B94" s="32"/>
      <c r="C94" s="32"/>
      <c r="D94" s="32"/>
      <c r="E94" s="32"/>
      <c r="F94" s="32"/>
      <c r="G94" s="32"/>
      <c r="H94" s="32"/>
      <c r="I94" s="32"/>
      <c r="J94" s="32"/>
      <c r="K94" s="32"/>
      <c r="L94" s="32"/>
      <c r="M94" s="32"/>
      <c r="N94" s="32"/>
      <c r="O94" s="32"/>
      <c r="P94" s="32"/>
      <c r="Q94" s="13"/>
      <c r="R94" s="13"/>
      <c r="S94" s="13"/>
      <c r="T94" s="13"/>
      <c r="U94" s="13"/>
      <c r="V94" s="13"/>
      <c r="Y94" s="44" t="s">
        <v>31</v>
      </c>
    </row>
    <row r="95" spans="2:25" ht="30" customHeight="1" x14ac:dyDescent="0.3">
      <c r="B95" s="32"/>
      <c r="C95" s="32"/>
      <c r="D95" s="32"/>
      <c r="E95" s="32"/>
      <c r="F95" s="32"/>
      <c r="G95" s="32"/>
      <c r="H95" s="32"/>
      <c r="I95" s="32"/>
      <c r="J95" s="32"/>
      <c r="K95" s="32"/>
      <c r="L95" s="32"/>
      <c r="M95" s="32"/>
      <c r="N95" s="32"/>
      <c r="O95" s="32"/>
      <c r="P95" s="32"/>
      <c r="Q95" s="13"/>
      <c r="R95" s="13"/>
      <c r="S95" s="13"/>
      <c r="T95" s="13"/>
      <c r="U95" s="13"/>
      <c r="V95" s="13"/>
      <c r="Y95" s="44" t="s">
        <v>32</v>
      </c>
    </row>
    <row r="96" spans="2:25" ht="30" customHeight="1" x14ac:dyDescent="0.3">
      <c r="Q96" s="13"/>
      <c r="R96" s="13"/>
      <c r="S96" s="13"/>
      <c r="T96" s="13"/>
      <c r="U96" s="13"/>
      <c r="V96" s="13"/>
      <c r="Y96" s="44" t="s">
        <v>33</v>
      </c>
    </row>
    <row r="97" spans="17:25" ht="30" customHeight="1" x14ac:dyDescent="0.3">
      <c r="Q97" s="13"/>
      <c r="R97" s="13"/>
      <c r="S97" s="13"/>
      <c r="T97" s="13"/>
      <c r="U97" s="13"/>
      <c r="V97" s="13"/>
      <c r="Y97" s="44" t="s">
        <v>34</v>
      </c>
    </row>
    <row r="98" spans="17:25" ht="30" customHeight="1" x14ac:dyDescent="0.3">
      <c r="Q98" s="13"/>
      <c r="R98" s="13"/>
      <c r="S98" s="13"/>
      <c r="T98" s="13"/>
      <c r="U98" s="13"/>
      <c r="V98" s="13"/>
      <c r="Y98" s="44" t="s">
        <v>35</v>
      </c>
    </row>
    <row r="99" spans="17:25" ht="30" customHeight="1" x14ac:dyDescent="0.3">
      <c r="Q99" s="13"/>
      <c r="R99" s="13"/>
      <c r="S99" s="13"/>
      <c r="T99" s="13"/>
      <c r="U99" s="13"/>
      <c r="V99" s="13"/>
      <c r="Y99" s="44" t="s">
        <v>36</v>
      </c>
    </row>
    <row r="100" spans="17:25" ht="30" customHeight="1" x14ac:dyDescent="0.3">
      <c r="Q100" s="13"/>
      <c r="R100" s="13"/>
      <c r="S100" s="13"/>
      <c r="T100" s="13"/>
      <c r="U100" s="13"/>
      <c r="V100" s="13"/>
      <c r="Y100" s="44" t="s">
        <v>37</v>
      </c>
    </row>
    <row r="101" spans="17:25" ht="30" customHeight="1" x14ac:dyDescent="0.3">
      <c r="Q101" s="13"/>
      <c r="R101" s="13"/>
      <c r="S101" s="13"/>
      <c r="T101" s="13"/>
      <c r="U101" s="13"/>
      <c r="V101" s="13"/>
      <c r="Y101" s="44" t="s">
        <v>38</v>
      </c>
    </row>
    <row r="102" spans="17:25" ht="30" customHeight="1" x14ac:dyDescent="0.3">
      <c r="Q102" s="13"/>
      <c r="R102" s="13"/>
      <c r="S102" s="13"/>
      <c r="T102" s="13"/>
      <c r="U102" s="13"/>
      <c r="V102" s="13"/>
      <c r="Y102" s="44" t="s">
        <v>39</v>
      </c>
    </row>
    <row r="103" spans="17:25" ht="30" customHeight="1" x14ac:dyDescent="0.3">
      <c r="Q103" s="13"/>
      <c r="R103" s="13"/>
      <c r="S103" s="13"/>
      <c r="T103" s="13"/>
      <c r="U103" s="13"/>
      <c r="V103" s="13"/>
      <c r="Y103" s="44" t="s">
        <v>40</v>
      </c>
    </row>
    <row r="104" spans="17:25" ht="30" customHeight="1" x14ac:dyDescent="0.3">
      <c r="Q104" s="13"/>
      <c r="R104" s="13"/>
      <c r="S104" s="13"/>
      <c r="T104" s="13"/>
      <c r="U104" s="13"/>
      <c r="V104" s="13"/>
      <c r="Y104" s="44" t="s">
        <v>41</v>
      </c>
    </row>
    <row r="105" spans="17:25" ht="30" customHeight="1" x14ac:dyDescent="0.3">
      <c r="Q105" s="13"/>
      <c r="R105" s="13"/>
      <c r="S105" s="13"/>
      <c r="T105" s="13"/>
      <c r="U105" s="13"/>
      <c r="V105" s="13"/>
      <c r="Y105" s="44" t="s">
        <v>42</v>
      </c>
    </row>
    <row r="106" spans="17:25" ht="30" customHeight="1" x14ac:dyDescent="0.3">
      <c r="Q106" s="13"/>
      <c r="R106" s="13"/>
      <c r="S106" s="13"/>
      <c r="T106" s="13"/>
      <c r="U106" s="13"/>
      <c r="V106" s="13"/>
      <c r="Y106" s="44" t="s">
        <v>43</v>
      </c>
    </row>
    <row r="107" spans="17:25" ht="30" customHeight="1" x14ac:dyDescent="0.3">
      <c r="Q107" s="13"/>
      <c r="R107" s="13"/>
      <c r="S107" s="13"/>
      <c r="T107" s="13"/>
      <c r="U107" s="13"/>
      <c r="V107" s="13"/>
      <c r="Y107" s="44" t="s">
        <v>44</v>
      </c>
    </row>
    <row r="108" spans="17:25" ht="30" customHeight="1" x14ac:dyDescent="0.3">
      <c r="Q108" s="13"/>
      <c r="R108" s="13"/>
      <c r="S108" s="13"/>
      <c r="T108" s="13"/>
      <c r="U108" s="13"/>
      <c r="V108" s="13"/>
      <c r="Y108" s="44" t="s">
        <v>45</v>
      </c>
    </row>
    <row r="109" spans="17:25" ht="30" customHeight="1" x14ac:dyDescent="0.3">
      <c r="Q109" s="13"/>
      <c r="R109" s="13"/>
      <c r="S109" s="13"/>
      <c r="T109" s="13"/>
      <c r="U109" s="13"/>
      <c r="V109" s="13"/>
      <c r="Y109" s="44" t="s">
        <v>46</v>
      </c>
    </row>
    <row r="110" spans="17:25" ht="30" customHeight="1" x14ac:dyDescent="0.3">
      <c r="Q110" s="13"/>
      <c r="R110" s="13"/>
      <c r="S110" s="13"/>
      <c r="T110" s="13"/>
      <c r="U110" s="13"/>
      <c r="V110" s="13"/>
      <c r="Y110" s="44" t="s">
        <v>47</v>
      </c>
    </row>
    <row r="111" spans="17:25" ht="30" customHeight="1" x14ac:dyDescent="0.3">
      <c r="Q111" s="13"/>
      <c r="R111" s="13"/>
      <c r="S111" s="13"/>
      <c r="T111" s="13"/>
      <c r="U111" s="13"/>
      <c r="V111" s="13"/>
      <c r="Y111" s="44" t="s">
        <v>48</v>
      </c>
    </row>
    <row r="112" spans="17:25" ht="30" customHeight="1" x14ac:dyDescent="0.3">
      <c r="Q112" s="13"/>
      <c r="R112" s="13"/>
      <c r="S112" s="13"/>
      <c r="T112" s="13"/>
      <c r="U112" s="13"/>
      <c r="V112" s="13"/>
      <c r="Y112" s="44" t="s">
        <v>49</v>
      </c>
    </row>
    <row r="113" spans="12:25" ht="30" customHeight="1" x14ac:dyDescent="0.3">
      <c r="Q113" s="13"/>
      <c r="R113" s="13"/>
      <c r="S113" s="13"/>
      <c r="T113" s="13"/>
      <c r="U113" s="13"/>
      <c r="V113" s="13"/>
      <c r="Y113" s="44" t="s">
        <v>50</v>
      </c>
    </row>
    <row r="114" spans="12:25" ht="30" customHeight="1" x14ac:dyDescent="0.3">
      <c r="Q114" s="13"/>
      <c r="R114" s="13"/>
      <c r="S114" s="13"/>
      <c r="T114" s="13"/>
      <c r="U114" s="13"/>
      <c r="V114" s="13"/>
      <c r="Y114" s="45" t="s">
        <v>51</v>
      </c>
    </row>
    <row r="115" spans="12:25" ht="30" customHeight="1" x14ac:dyDescent="0.3">
      <c r="Q115" s="13"/>
      <c r="R115" s="13"/>
      <c r="S115" s="13"/>
      <c r="T115" s="13"/>
      <c r="U115" s="13"/>
      <c r="V115" s="13"/>
      <c r="Y115" s="44" t="s">
        <v>52</v>
      </c>
    </row>
    <row r="116" spans="12:25" ht="30" customHeight="1" x14ac:dyDescent="0.3">
      <c r="Q116" s="13"/>
      <c r="R116" s="13"/>
      <c r="S116" s="13"/>
      <c r="T116" s="13"/>
      <c r="U116" s="13"/>
      <c r="V116" s="13"/>
      <c r="Y116" s="44" t="s">
        <v>53</v>
      </c>
    </row>
    <row r="117" spans="12:25" ht="30" customHeight="1" x14ac:dyDescent="0.3">
      <c r="Q117" s="13"/>
      <c r="R117" s="13"/>
      <c r="S117" s="13"/>
      <c r="T117" s="13"/>
      <c r="U117" s="13"/>
      <c r="V117" s="13"/>
      <c r="Y117" s="45" t="s">
        <v>54</v>
      </c>
    </row>
    <row r="118" spans="12:25" ht="30" customHeight="1" x14ac:dyDescent="0.3">
      <c r="Q118" s="13"/>
      <c r="R118" s="13"/>
      <c r="S118" s="13"/>
      <c r="T118" s="13"/>
      <c r="U118" s="13"/>
      <c r="V118" s="13"/>
      <c r="Y118" s="45" t="s">
        <v>55</v>
      </c>
    </row>
    <row r="119" spans="12:25" ht="30" customHeight="1" x14ac:dyDescent="0.3">
      <c r="Q119" s="13"/>
      <c r="R119" s="13"/>
      <c r="S119" s="13"/>
      <c r="T119" s="13"/>
      <c r="U119" s="13"/>
      <c r="V119" s="13"/>
      <c r="Y119" s="44" t="s">
        <v>56</v>
      </c>
    </row>
    <row r="120" spans="12:25" ht="30" customHeight="1" x14ac:dyDescent="0.3">
      <c r="Q120" s="13"/>
      <c r="R120" s="13"/>
      <c r="S120" s="13"/>
      <c r="T120" s="13"/>
      <c r="U120" s="13"/>
      <c r="V120" s="13"/>
      <c r="Y120" s="45" t="s">
        <v>57</v>
      </c>
    </row>
    <row r="121" spans="12:25" ht="56.25" customHeight="1" x14ac:dyDescent="0.3">
      <c r="L121" s="163"/>
      <c r="M121" s="163"/>
      <c r="N121" s="38"/>
      <c r="O121" s="38"/>
      <c r="P121" s="38"/>
      <c r="Q121" s="14"/>
      <c r="R121" s="14"/>
      <c r="S121" s="14"/>
      <c r="T121" s="14"/>
      <c r="U121" s="14"/>
      <c r="V121" s="13"/>
      <c r="Y121" s="44" t="s">
        <v>58</v>
      </c>
    </row>
    <row r="122" spans="12:25" ht="29.25" customHeight="1" x14ac:dyDescent="0.3">
      <c r="L122" s="38" t="s">
        <v>17</v>
      </c>
      <c r="M122" s="38"/>
      <c r="N122" s="38"/>
      <c r="O122" s="38"/>
      <c r="P122" s="38"/>
      <c r="Q122" s="14"/>
      <c r="R122" s="14"/>
      <c r="S122" s="164" t="s">
        <v>100</v>
      </c>
      <c r="T122" s="164"/>
      <c r="U122" s="14"/>
      <c r="V122" s="13"/>
      <c r="Y122" s="45" t="s">
        <v>59</v>
      </c>
    </row>
    <row r="123" spans="12:25" ht="18" customHeight="1" x14ac:dyDescent="0.3">
      <c r="L123" s="38" t="s">
        <v>103</v>
      </c>
      <c r="M123" s="38"/>
      <c r="N123" s="38"/>
      <c r="O123" s="38"/>
      <c r="P123" s="38"/>
      <c r="Q123" s="14"/>
      <c r="R123" s="14"/>
      <c r="S123" s="164" t="s">
        <v>98</v>
      </c>
      <c r="T123" s="164"/>
      <c r="U123" s="14"/>
      <c r="V123" s="13"/>
      <c r="Y123" s="45" t="s">
        <v>60</v>
      </c>
    </row>
    <row r="124" spans="12:25" ht="33" customHeight="1" x14ac:dyDescent="0.3">
      <c r="L124" s="38" t="s">
        <v>104</v>
      </c>
      <c r="M124" s="38"/>
      <c r="N124" s="38"/>
      <c r="O124" s="38"/>
      <c r="P124" s="38"/>
      <c r="Q124" s="14"/>
      <c r="R124" s="14"/>
      <c r="S124" s="164" t="s">
        <v>94</v>
      </c>
      <c r="T124" s="164"/>
      <c r="U124" s="14"/>
      <c r="V124" s="13"/>
      <c r="Y124" s="45" t="s">
        <v>61</v>
      </c>
    </row>
    <row r="125" spans="12:25" ht="34.5" customHeight="1" x14ac:dyDescent="0.3">
      <c r="L125" s="38" t="s">
        <v>105</v>
      </c>
      <c r="M125" s="38"/>
      <c r="N125" s="38"/>
      <c r="O125" s="38"/>
      <c r="P125" s="38"/>
      <c r="Q125" s="14"/>
      <c r="R125" s="14"/>
      <c r="S125" s="164" t="s">
        <v>173</v>
      </c>
      <c r="T125" s="164"/>
      <c r="U125" s="14"/>
      <c r="V125" s="13"/>
      <c r="Y125" s="45" t="s">
        <v>62</v>
      </c>
    </row>
    <row r="126" spans="12:25" ht="45" customHeight="1" x14ac:dyDescent="0.3">
      <c r="L126" s="38" t="s">
        <v>106</v>
      </c>
      <c r="M126" s="38"/>
      <c r="N126" s="38"/>
      <c r="O126" s="38"/>
      <c r="P126" s="38"/>
      <c r="Q126" s="14"/>
      <c r="R126" s="14"/>
      <c r="S126" s="164" t="s">
        <v>95</v>
      </c>
      <c r="T126" s="164"/>
      <c r="U126" s="14"/>
      <c r="V126" s="13"/>
      <c r="Y126" s="45" t="s">
        <v>63</v>
      </c>
    </row>
    <row r="127" spans="12:25" ht="30" customHeight="1" x14ac:dyDescent="0.3">
      <c r="L127" s="38" t="s">
        <v>115</v>
      </c>
      <c r="M127" s="38"/>
      <c r="N127" s="38"/>
      <c r="O127" s="38"/>
      <c r="P127" s="38"/>
      <c r="Q127" s="14"/>
      <c r="R127" s="14"/>
      <c r="S127" s="164" t="s">
        <v>96</v>
      </c>
      <c r="T127" s="14"/>
      <c r="U127" s="14"/>
      <c r="V127" s="13"/>
      <c r="Y127" s="45" t="s">
        <v>64</v>
      </c>
    </row>
    <row r="128" spans="12:25" ht="30" customHeight="1" x14ac:dyDescent="0.3">
      <c r="Q128" s="13"/>
      <c r="R128" s="13"/>
      <c r="S128" s="14" t="s">
        <v>180</v>
      </c>
      <c r="T128" s="13"/>
      <c r="U128" s="13"/>
      <c r="V128" s="13"/>
      <c r="Y128" s="44" t="s">
        <v>65</v>
      </c>
    </row>
    <row r="129" spans="17:25" ht="30" customHeight="1" x14ac:dyDescent="0.3">
      <c r="Q129" s="13"/>
      <c r="R129" s="13"/>
      <c r="S129" s="13"/>
      <c r="T129" s="13"/>
      <c r="U129" s="13"/>
      <c r="V129" s="13"/>
      <c r="Y129" s="45" t="s">
        <v>66</v>
      </c>
    </row>
    <row r="130" spans="17:25" ht="30" customHeight="1" x14ac:dyDescent="0.3">
      <c r="Q130" s="13"/>
      <c r="R130" s="13"/>
      <c r="S130" s="13"/>
      <c r="T130" s="13"/>
      <c r="U130" s="13"/>
      <c r="V130" s="13"/>
      <c r="Y130" s="44" t="s">
        <v>90</v>
      </c>
    </row>
    <row r="131" spans="17:25" ht="30" customHeight="1" x14ac:dyDescent="0.3">
      <c r="Q131" s="13"/>
      <c r="R131" s="13"/>
      <c r="S131" s="13"/>
      <c r="T131" s="13"/>
      <c r="U131" s="13"/>
      <c r="V131" s="13"/>
      <c r="Y131" s="45" t="s">
        <v>67</v>
      </c>
    </row>
    <row r="132" spans="17:25" ht="30" customHeight="1" x14ac:dyDescent="0.3">
      <c r="Q132" s="13"/>
      <c r="R132" s="13"/>
      <c r="S132" s="13"/>
      <c r="T132" s="13"/>
      <c r="U132" s="13"/>
      <c r="V132" s="13"/>
      <c r="Y132" s="44" t="s">
        <v>68</v>
      </c>
    </row>
    <row r="133" spans="17:25" ht="30" customHeight="1" x14ac:dyDescent="0.3">
      <c r="Q133" s="13"/>
      <c r="R133" s="13"/>
      <c r="S133" s="13"/>
      <c r="T133" s="13"/>
      <c r="U133" s="13"/>
      <c r="V133" s="13"/>
      <c r="Y133" s="45" t="s">
        <v>69</v>
      </c>
    </row>
    <row r="134" spans="17:25" ht="30" customHeight="1" x14ac:dyDescent="0.3">
      <c r="Q134" s="13"/>
      <c r="R134" s="13"/>
      <c r="S134" s="13"/>
      <c r="T134" s="13"/>
      <c r="U134" s="13"/>
      <c r="V134" s="13"/>
      <c r="Y134" s="45" t="s">
        <v>70</v>
      </c>
    </row>
    <row r="135" spans="17:25" ht="30" customHeight="1" x14ac:dyDescent="0.3">
      <c r="Q135" s="13"/>
      <c r="R135" s="13"/>
      <c r="S135" s="13"/>
      <c r="T135" s="13"/>
      <c r="U135" s="13"/>
      <c r="V135" s="13"/>
      <c r="Y135" s="44" t="s">
        <v>71</v>
      </c>
    </row>
    <row r="136" spans="17:25" ht="30" customHeight="1" x14ac:dyDescent="0.3">
      <c r="Q136" s="13"/>
      <c r="R136" s="13"/>
      <c r="S136" s="13"/>
      <c r="T136" s="13"/>
      <c r="U136" s="13"/>
      <c r="V136" s="13"/>
      <c r="Y136" s="44" t="s">
        <v>72</v>
      </c>
    </row>
    <row r="137" spans="17:25" ht="30" customHeight="1" x14ac:dyDescent="0.3">
      <c r="Q137" s="13"/>
      <c r="R137" s="13"/>
      <c r="S137" s="13"/>
      <c r="T137" s="13"/>
      <c r="U137" s="13"/>
      <c r="V137" s="13"/>
      <c r="Y137" s="45" t="s">
        <v>73</v>
      </c>
    </row>
    <row r="138" spans="17:25" ht="30" customHeight="1" x14ac:dyDescent="0.3">
      <c r="Q138" s="13"/>
      <c r="R138" s="13"/>
      <c r="S138" s="13"/>
      <c r="T138" s="13"/>
      <c r="U138" s="13"/>
      <c r="V138" s="13"/>
      <c r="Y138" s="45" t="s">
        <v>74</v>
      </c>
    </row>
    <row r="139" spans="17:25" ht="30" customHeight="1" x14ac:dyDescent="0.3">
      <c r="Q139" s="13"/>
      <c r="R139" s="13"/>
      <c r="S139" s="13"/>
      <c r="T139" s="13"/>
      <c r="U139" s="13"/>
      <c r="V139" s="13"/>
      <c r="Y139" s="45" t="s">
        <v>75</v>
      </c>
    </row>
    <row r="140" spans="17:25" ht="30" customHeight="1" x14ac:dyDescent="0.3">
      <c r="Q140" s="13"/>
      <c r="R140" s="13"/>
      <c r="S140" s="13"/>
      <c r="T140" s="13"/>
      <c r="U140" s="13"/>
      <c r="V140" s="13"/>
      <c r="Y140" s="44" t="s">
        <v>76</v>
      </c>
    </row>
    <row r="141" spans="17:25" ht="30" customHeight="1" x14ac:dyDescent="0.3">
      <c r="Q141" s="13"/>
      <c r="R141" s="13"/>
      <c r="S141" s="13"/>
      <c r="T141" s="13"/>
      <c r="U141" s="13"/>
      <c r="V141" s="13"/>
      <c r="Y141" s="44" t="s">
        <v>77</v>
      </c>
    </row>
    <row r="142" spans="17:25" ht="30" customHeight="1" x14ac:dyDescent="0.3">
      <c r="Q142" s="13"/>
      <c r="R142" s="13"/>
      <c r="S142" s="13"/>
      <c r="T142" s="13"/>
      <c r="U142" s="13"/>
      <c r="V142" s="13"/>
      <c r="Y142" s="45" t="s">
        <v>78</v>
      </c>
    </row>
    <row r="143" spans="17:25" ht="30" customHeight="1" x14ac:dyDescent="0.3">
      <c r="Q143" s="13"/>
      <c r="R143" s="13"/>
      <c r="S143" s="13"/>
      <c r="T143" s="13"/>
      <c r="U143" s="13"/>
      <c r="V143" s="13"/>
      <c r="Y143" s="44" t="s">
        <v>79</v>
      </c>
    </row>
    <row r="144" spans="17:25" ht="30" customHeight="1" x14ac:dyDescent="0.3">
      <c r="Q144" s="13"/>
      <c r="R144" s="13"/>
      <c r="S144" s="13"/>
      <c r="T144" s="13"/>
      <c r="U144" s="13"/>
      <c r="V144" s="13"/>
      <c r="Y144" s="45" t="s">
        <v>80</v>
      </c>
    </row>
    <row r="145" spans="17:25" ht="30" customHeight="1" x14ac:dyDescent="0.3">
      <c r="Q145" s="13"/>
      <c r="R145" s="13"/>
      <c r="S145" s="13"/>
      <c r="T145" s="13"/>
      <c r="U145" s="13"/>
      <c r="V145" s="13"/>
      <c r="Y145" s="45" t="s">
        <v>81</v>
      </c>
    </row>
    <row r="146" spans="17:25" ht="30" customHeight="1" x14ac:dyDescent="0.3">
      <c r="Q146" s="13"/>
      <c r="R146" s="13"/>
      <c r="S146" s="13"/>
      <c r="T146" s="13"/>
      <c r="U146" s="13"/>
      <c r="V146" s="13"/>
      <c r="Y146" s="45" t="s">
        <v>82</v>
      </c>
    </row>
    <row r="147" spans="17:25" ht="30" customHeight="1" x14ac:dyDescent="0.3">
      <c r="Q147" s="13"/>
      <c r="R147" s="13"/>
      <c r="S147" s="13"/>
      <c r="T147" s="13"/>
      <c r="U147" s="13"/>
      <c r="V147" s="13"/>
      <c r="Y147" s="45" t="s">
        <v>83</v>
      </c>
    </row>
    <row r="148" spans="17:25" ht="30" customHeight="1" x14ac:dyDescent="0.3">
      <c r="Q148" s="13"/>
      <c r="R148" s="13"/>
      <c r="S148" s="13"/>
      <c r="T148" s="13"/>
      <c r="U148" s="13"/>
      <c r="V148" s="13"/>
      <c r="Y148" s="45" t="s">
        <v>84</v>
      </c>
    </row>
    <row r="149" spans="17:25" ht="30" customHeight="1" x14ac:dyDescent="0.3">
      <c r="Q149" s="13"/>
      <c r="R149" s="13"/>
      <c r="S149" s="13"/>
      <c r="T149" s="13"/>
      <c r="U149" s="13"/>
      <c r="V149" s="13"/>
    </row>
    <row r="150" spans="17:25" ht="30" customHeight="1" x14ac:dyDescent="0.3">
      <c r="Q150" s="13"/>
      <c r="R150" s="13"/>
      <c r="S150" s="13"/>
      <c r="T150" s="13"/>
      <c r="U150" s="13"/>
      <c r="V150" s="13"/>
    </row>
    <row r="151" spans="17:25" ht="30" customHeight="1" x14ac:dyDescent="0.3">
      <c r="Q151" s="13"/>
      <c r="R151" s="13"/>
      <c r="S151" s="13"/>
      <c r="T151" s="13"/>
      <c r="U151" s="13"/>
      <c r="V151" s="13"/>
    </row>
    <row r="152" spans="17:25" ht="30" customHeight="1" x14ac:dyDescent="0.3">
      <c r="Q152" s="13"/>
      <c r="R152" s="13"/>
      <c r="S152" s="13"/>
      <c r="T152" s="13"/>
      <c r="U152" s="13"/>
      <c r="V152" s="13"/>
    </row>
    <row r="153" spans="17:25" ht="30" customHeight="1" x14ac:dyDescent="0.3">
      <c r="Q153" s="13"/>
      <c r="R153" s="13"/>
      <c r="S153" s="13"/>
      <c r="T153" s="13"/>
      <c r="U153" s="13"/>
      <c r="V153" s="13"/>
    </row>
    <row r="154" spans="17:25" ht="30" customHeight="1" x14ac:dyDescent="0.3">
      <c r="Q154" s="13"/>
      <c r="R154" s="13"/>
      <c r="S154" s="13"/>
      <c r="T154" s="13"/>
      <c r="U154" s="13"/>
      <c r="V154" s="13"/>
    </row>
    <row r="155" spans="17:25" ht="30" customHeight="1" x14ac:dyDescent="0.3">
      <c r="Q155" s="13"/>
      <c r="R155" s="13"/>
      <c r="S155" s="13"/>
      <c r="T155" s="13"/>
      <c r="U155" s="13"/>
      <c r="V155" s="13"/>
    </row>
    <row r="156" spans="17:25" ht="30" customHeight="1" x14ac:dyDescent="0.3">
      <c r="Q156" s="13"/>
      <c r="R156" s="13"/>
      <c r="S156" s="13"/>
      <c r="T156" s="13"/>
      <c r="U156" s="13"/>
      <c r="V156" s="13"/>
    </row>
    <row r="157" spans="17:25" ht="30" customHeight="1" x14ac:dyDescent="0.3">
      <c r="Q157" s="13"/>
      <c r="R157" s="13"/>
      <c r="S157" s="13"/>
      <c r="T157" s="13"/>
      <c r="U157" s="13"/>
      <c r="V157" s="13"/>
    </row>
    <row r="158" spans="17:25" ht="30" customHeight="1" x14ac:dyDescent="0.3">
      <c r="Q158" s="13"/>
      <c r="R158" s="13"/>
      <c r="S158" s="13"/>
      <c r="T158" s="13"/>
      <c r="U158" s="13"/>
      <c r="V158" s="13"/>
    </row>
    <row r="159" spans="17:25" ht="30" customHeight="1" x14ac:dyDescent="0.3">
      <c r="Q159" s="13"/>
      <c r="R159" s="13"/>
      <c r="S159" s="13"/>
      <c r="T159" s="13"/>
      <c r="U159" s="13"/>
      <c r="V159" s="13"/>
    </row>
    <row r="160" spans="17:25" ht="30" customHeight="1" x14ac:dyDescent="0.3">
      <c r="Q160" s="13"/>
      <c r="R160" s="13"/>
      <c r="S160" s="13"/>
      <c r="T160" s="13"/>
      <c r="U160" s="13"/>
      <c r="V160" s="13"/>
    </row>
    <row r="161" spans="17:22" ht="30" customHeight="1" x14ac:dyDescent="0.3">
      <c r="Q161" s="13"/>
      <c r="R161" s="13"/>
      <c r="S161" s="13"/>
      <c r="T161" s="13"/>
      <c r="U161" s="13"/>
      <c r="V161" s="13"/>
    </row>
    <row r="162" spans="17:22" ht="30" customHeight="1" x14ac:dyDescent="0.3">
      <c r="Q162" s="13"/>
      <c r="R162" s="13"/>
      <c r="S162" s="13"/>
      <c r="T162" s="13"/>
      <c r="U162" s="13"/>
      <c r="V162" s="13"/>
    </row>
    <row r="163" spans="17:22" ht="30" customHeight="1" x14ac:dyDescent="0.3">
      <c r="Q163" s="13"/>
      <c r="R163" s="13"/>
      <c r="S163" s="13"/>
      <c r="T163" s="13"/>
      <c r="U163" s="13"/>
      <c r="V163" s="13"/>
    </row>
    <row r="164" spans="17:22" ht="30" customHeight="1" x14ac:dyDescent="0.3">
      <c r="Q164" s="13"/>
      <c r="R164" s="13"/>
      <c r="S164" s="13"/>
      <c r="T164" s="13"/>
      <c r="U164" s="13"/>
      <c r="V164" s="13"/>
    </row>
    <row r="165" spans="17:22" ht="30" customHeight="1" x14ac:dyDescent="0.3">
      <c r="Q165" s="13"/>
      <c r="R165" s="13"/>
      <c r="S165" s="13"/>
      <c r="T165" s="13"/>
      <c r="U165" s="13"/>
      <c r="V165" s="13"/>
    </row>
    <row r="166" spans="17:22" ht="30" customHeight="1" x14ac:dyDescent="0.3">
      <c r="Q166" s="13"/>
      <c r="R166" s="13"/>
      <c r="S166" s="13"/>
      <c r="T166" s="13"/>
      <c r="U166" s="13"/>
      <c r="V166" s="13"/>
    </row>
    <row r="167" spans="17:22" ht="30" customHeight="1" x14ac:dyDescent="0.3">
      <c r="Q167" s="13"/>
      <c r="R167" s="13"/>
      <c r="S167" s="13"/>
      <c r="T167" s="13"/>
      <c r="U167" s="13"/>
      <c r="V167" s="13"/>
    </row>
    <row r="168" spans="17:22" ht="30" customHeight="1" x14ac:dyDescent="0.3">
      <c r="Q168" s="13"/>
      <c r="R168" s="13"/>
      <c r="S168" s="13"/>
      <c r="T168" s="13"/>
      <c r="U168" s="13"/>
      <c r="V168" s="13"/>
    </row>
    <row r="169" spans="17:22" ht="30" customHeight="1" x14ac:dyDescent="0.3">
      <c r="Q169" s="13"/>
      <c r="R169" s="13"/>
      <c r="S169" s="13"/>
      <c r="T169" s="13"/>
      <c r="U169" s="13"/>
      <c r="V169" s="13"/>
    </row>
    <row r="170" spans="17:22" ht="30" customHeight="1" x14ac:dyDescent="0.3">
      <c r="Q170" s="13"/>
      <c r="R170" s="13"/>
      <c r="S170" s="13"/>
      <c r="T170" s="13"/>
      <c r="U170" s="13"/>
      <c r="V170" s="13"/>
    </row>
    <row r="171" spans="17:22" ht="30" customHeight="1" x14ac:dyDescent="0.3">
      <c r="Q171" s="13"/>
      <c r="R171" s="13"/>
      <c r="S171" s="13"/>
      <c r="T171" s="13"/>
      <c r="U171" s="13"/>
      <c r="V171" s="13"/>
    </row>
    <row r="172" spans="17:22" ht="30" customHeight="1" x14ac:dyDescent="0.3">
      <c r="Q172" s="13"/>
      <c r="R172" s="13"/>
      <c r="S172" s="13"/>
      <c r="T172" s="13"/>
      <c r="U172" s="13"/>
      <c r="V172" s="13"/>
    </row>
    <row r="173" spans="17:22" ht="30" customHeight="1" x14ac:dyDescent="0.3">
      <c r="Q173" s="13"/>
      <c r="R173" s="13"/>
      <c r="S173" s="13"/>
      <c r="T173" s="13"/>
      <c r="U173" s="13"/>
      <c r="V173" s="13"/>
    </row>
    <row r="174" spans="17:22" ht="30" customHeight="1" x14ac:dyDescent="0.3">
      <c r="Q174" s="13"/>
      <c r="R174" s="13"/>
      <c r="S174" s="13"/>
      <c r="T174" s="13"/>
      <c r="U174" s="13"/>
      <c r="V174" s="13"/>
    </row>
    <row r="175" spans="17:22" ht="30" customHeight="1" x14ac:dyDescent="0.3">
      <c r="Q175" s="13"/>
      <c r="R175" s="13"/>
      <c r="S175" s="13"/>
      <c r="T175" s="13"/>
      <c r="U175" s="13"/>
      <c r="V175" s="13"/>
    </row>
    <row r="176" spans="17:22" ht="30" customHeight="1" x14ac:dyDescent="0.3">
      <c r="Q176" s="13"/>
      <c r="R176" s="13"/>
      <c r="S176" s="13"/>
      <c r="T176" s="13"/>
      <c r="U176" s="13"/>
      <c r="V176" s="13"/>
    </row>
    <row r="177" spans="17:22" ht="30" customHeight="1" x14ac:dyDescent="0.3">
      <c r="Q177" s="13"/>
      <c r="R177" s="13"/>
      <c r="S177" s="13"/>
      <c r="T177" s="13"/>
      <c r="U177" s="13"/>
      <c r="V177" s="13"/>
    </row>
    <row r="178" spans="17:22" ht="30" customHeight="1" x14ac:dyDescent="0.3">
      <c r="Q178" s="13"/>
      <c r="R178" s="13"/>
      <c r="S178" s="13"/>
      <c r="T178" s="13"/>
      <c r="U178" s="13"/>
      <c r="V178" s="13"/>
    </row>
    <row r="179" spans="17:22" ht="30" customHeight="1" x14ac:dyDescent="0.3">
      <c r="Q179" s="13"/>
      <c r="R179" s="13"/>
      <c r="S179" s="13"/>
      <c r="T179" s="13"/>
      <c r="U179" s="13"/>
      <c r="V179" s="13"/>
    </row>
    <row r="180" spans="17:22" ht="30" customHeight="1" x14ac:dyDescent="0.3">
      <c r="Q180" s="13"/>
      <c r="R180" s="13"/>
      <c r="S180" s="13"/>
      <c r="T180" s="13"/>
      <c r="U180" s="13"/>
      <c r="V180" s="13"/>
    </row>
    <row r="181" spans="17:22" ht="30" customHeight="1" x14ac:dyDescent="0.3">
      <c r="Q181" s="13"/>
      <c r="R181" s="13"/>
      <c r="S181" s="13"/>
      <c r="T181" s="13"/>
      <c r="U181" s="13"/>
      <c r="V181" s="13"/>
    </row>
    <row r="182" spans="17:22" ht="30" customHeight="1" x14ac:dyDescent="0.3">
      <c r="Q182" s="13"/>
      <c r="R182" s="13"/>
      <c r="S182" s="13"/>
      <c r="T182" s="13"/>
      <c r="U182" s="13"/>
      <c r="V182" s="13"/>
    </row>
    <row r="183" spans="17:22" ht="30" customHeight="1" x14ac:dyDescent="0.3">
      <c r="Q183" s="13"/>
      <c r="R183" s="13"/>
      <c r="S183" s="13"/>
      <c r="T183" s="13"/>
      <c r="U183" s="13"/>
      <c r="V183" s="13"/>
    </row>
    <row r="184" spans="17:22" ht="30" customHeight="1" x14ac:dyDescent="0.3">
      <c r="Q184" s="13"/>
      <c r="R184" s="13"/>
      <c r="S184" s="13"/>
      <c r="T184" s="13"/>
      <c r="U184" s="13"/>
      <c r="V184" s="13"/>
    </row>
    <row r="185" spans="17:22" ht="30" customHeight="1" x14ac:dyDescent="0.3">
      <c r="Q185" s="13"/>
      <c r="R185" s="13"/>
      <c r="S185" s="13"/>
      <c r="T185" s="13"/>
      <c r="U185" s="13"/>
      <c r="V185" s="13"/>
    </row>
    <row r="186" spans="17:22" ht="30" customHeight="1" x14ac:dyDescent="0.3">
      <c r="Q186" s="13"/>
      <c r="R186" s="13"/>
      <c r="S186" s="13"/>
      <c r="T186" s="13"/>
      <c r="U186" s="13"/>
      <c r="V186" s="13"/>
    </row>
    <row r="187" spans="17:22" ht="30" customHeight="1" x14ac:dyDescent="0.3">
      <c r="Q187" s="13"/>
      <c r="R187" s="13"/>
      <c r="S187" s="13"/>
      <c r="T187" s="13"/>
      <c r="U187" s="13"/>
      <c r="V187" s="13"/>
    </row>
    <row r="188" spans="17:22" ht="30" customHeight="1" x14ac:dyDescent="0.3">
      <c r="Q188" s="13"/>
      <c r="R188" s="13"/>
      <c r="S188" s="13"/>
      <c r="T188" s="13"/>
      <c r="U188" s="13"/>
      <c r="V188" s="13"/>
    </row>
    <row r="189" spans="17:22" ht="30" customHeight="1" x14ac:dyDescent="0.3">
      <c r="Q189" s="13"/>
      <c r="R189" s="13"/>
      <c r="S189" s="13"/>
      <c r="T189" s="13"/>
      <c r="U189" s="13"/>
      <c r="V189" s="13"/>
    </row>
    <row r="190" spans="17:22" ht="30" customHeight="1" x14ac:dyDescent="0.3">
      <c r="Q190" s="13"/>
      <c r="R190" s="13"/>
      <c r="S190" s="13"/>
      <c r="T190" s="13"/>
      <c r="U190" s="13"/>
      <c r="V190" s="13"/>
    </row>
    <row r="191" spans="17:22" ht="30" customHeight="1" x14ac:dyDescent="0.3">
      <c r="Q191" s="13"/>
      <c r="R191" s="13"/>
      <c r="S191" s="13"/>
      <c r="T191" s="13"/>
      <c r="U191" s="13"/>
      <c r="V191" s="13"/>
    </row>
    <row r="192" spans="17:22" ht="30" customHeight="1" x14ac:dyDescent="0.3">
      <c r="Q192" s="13"/>
      <c r="R192" s="13"/>
      <c r="S192" s="13"/>
      <c r="T192" s="13"/>
      <c r="U192" s="13"/>
      <c r="V192" s="13"/>
    </row>
    <row r="193" spans="17:22" ht="30" customHeight="1" x14ac:dyDescent="0.3">
      <c r="Q193" s="13"/>
      <c r="R193" s="13"/>
      <c r="S193" s="13"/>
      <c r="T193" s="13"/>
      <c r="U193" s="13"/>
      <c r="V193" s="13"/>
    </row>
    <row r="194" spans="17:22" ht="30" customHeight="1" x14ac:dyDescent="0.3">
      <c r="Q194" s="13"/>
      <c r="R194" s="13"/>
      <c r="S194" s="13"/>
      <c r="T194" s="13"/>
      <c r="U194" s="13"/>
      <c r="V194" s="13"/>
    </row>
    <row r="195" spans="17:22" ht="30" customHeight="1" x14ac:dyDescent="0.3">
      <c r="Q195" s="13"/>
      <c r="R195" s="13"/>
      <c r="S195" s="13"/>
      <c r="T195" s="13"/>
      <c r="U195" s="13"/>
      <c r="V195" s="13"/>
    </row>
    <row r="196" spans="17:22" ht="30" customHeight="1" x14ac:dyDescent="0.3">
      <c r="Q196" s="13"/>
      <c r="R196" s="13"/>
      <c r="S196" s="13"/>
      <c r="T196" s="13"/>
      <c r="U196" s="13"/>
      <c r="V196" s="13"/>
    </row>
    <row r="197" spans="17:22" ht="30" customHeight="1" x14ac:dyDescent="0.3">
      <c r="Q197" s="13"/>
      <c r="R197" s="13"/>
      <c r="S197" s="13"/>
      <c r="T197" s="13"/>
      <c r="U197" s="13"/>
      <c r="V197" s="13"/>
    </row>
    <row r="198" spans="17:22" ht="30" customHeight="1" x14ac:dyDescent="0.3">
      <c r="Q198" s="13"/>
      <c r="R198" s="13"/>
      <c r="S198" s="13"/>
      <c r="T198" s="13"/>
      <c r="U198" s="13"/>
      <c r="V198" s="13"/>
    </row>
    <row r="199" spans="17:22" ht="30" customHeight="1" x14ac:dyDescent="0.3">
      <c r="Q199" s="13"/>
      <c r="R199" s="13"/>
      <c r="S199" s="13"/>
      <c r="T199" s="13"/>
      <c r="U199" s="13"/>
      <c r="V199" s="13"/>
    </row>
    <row r="200" spans="17:22" ht="30" customHeight="1" x14ac:dyDescent="0.3">
      <c r="Q200" s="13"/>
      <c r="R200" s="13"/>
      <c r="S200" s="13"/>
      <c r="T200" s="13"/>
      <c r="U200" s="13"/>
      <c r="V200" s="13"/>
    </row>
    <row r="201" spans="17:22" ht="30" customHeight="1" x14ac:dyDescent="0.3">
      <c r="Q201" s="13"/>
      <c r="R201" s="13"/>
      <c r="S201" s="13"/>
      <c r="T201" s="13"/>
      <c r="U201" s="13"/>
      <c r="V201" s="13"/>
    </row>
    <row r="202" spans="17:22" ht="30" customHeight="1" x14ac:dyDescent="0.3">
      <c r="Q202" s="13"/>
      <c r="R202" s="13"/>
      <c r="S202" s="13"/>
      <c r="T202" s="13"/>
      <c r="U202" s="13"/>
      <c r="V202" s="13"/>
    </row>
    <row r="203" spans="17:22" ht="30" customHeight="1" x14ac:dyDescent="0.3">
      <c r="Q203" s="13"/>
      <c r="R203" s="13"/>
      <c r="S203" s="13"/>
      <c r="T203" s="13"/>
      <c r="U203" s="13"/>
      <c r="V203" s="13"/>
    </row>
    <row r="204" spans="17:22" ht="30" customHeight="1" x14ac:dyDescent="0.3">
      <c r="Q204" s="13"/>
      <c r="R204" s="13"/>
      <c r="S204" s="13"/>
      <c r="T204" s="13"/>
      <c r="U204" s="13"/>
      <c r="V204" s="13"/>
    </row>
    <row r="205" spans="17:22" ht="30" customHeight="1" x14ac:dyDescent="0.3">
      <c r="Q205" s="13"/>
      <c r="R205" s="13"/>
      <c r="S205" s="13"/>
      <c r="T205" s="13"/>
      <c r="U205" s="13"/>
      <c r="V205" s="13"/>
    </row>
    <row r="206" spans="17:22" ht="30" customHeight="1" x14ac:dyDescent="0.3">
      <c r="Q206" s="13"/>
      <c r="R206" s="13"/>
      <c r="S206" s="13"/>
      <c r="T206" s="13"/>
      <c r="U206" s="13"/>
      <c r="V206" s="13"/>
    </row>
    <row r="207" spans="17:22" ht="30" customHeight="1" x14ac:dyDescent="0.3">
      <c r="Q207" s="13"/>
      <c r="R207" s="13"/>
      <c r="S207" s="13"/>
      <c r="T207" s="13"/>
      <c r="U207" s="13"/>
      <c r="V207" s="13"/>
    </row>
    <row r="208" spans="17:22" ht="30" customHeight="1" x14ac:dyDescent="0.3">
      <c r="Q208" s="13"/>
      <c r="R208" s="13"/>
      <c r="S208" s="13"/>
      <c r="T208" s="13"/>
      <c r="U208" s="13"/>
      <c r="V208" s="13"/>
    </row>
    <row r="209" spans="17:22" ht="30" customHeight="1" x14ac:dyDescent="0.3">
      <c r="Q209" s="13"/>
      <c r="R209" s="13"/>
      <c r="S209" s="13"/>
      <c r="T209" s="13"/>
      <c r="U209" s="13"/>
      <c r="V209" s="13"/>
    </row>
    <row r="210" spans="17:22" ht="30" customHeight="1" x14ac:dyDescent="0.3">
      <c r="Q210" s="13"/>
      <c r="R210" s="13"/>
      <c r="S210" s="13"/>
      <c r="T210" s="13"/>
      <c r="U210" s="13"/>
      <c r="V210" s="13"/>
    </row>
    <row r="211" spans="17:22" ht="30" customHeight="1" x14ac:dyDescent="0.3">
      <c r="Q211" s="13"/>
      <c r="R211" s="13"/>
      <c r="S211" s="13"/>
      <c r="T211" s="13"/>
      <c r="U211" s="13"/>
      <c r="V211" s="13"/>
    </row>
    <row r="212" spans="17:22" ht="30" customHeight="1" x14ac:dyDescent="0.3">
      <c r="Q212" s="13"/>
      <c r="R212" s="13"/>
      <c r="S212" s="13"/>
      <c r="T212" s="13"/>
      <c r="U212" s="13"/>
      <c r="V212" s="13"/>
    </row>
    <row r="213" spans="17:22" ht="30" customHeight="1" x14ac:dyDescent="0.3">
      <c r="Q213" s="13"/>
      <c r="R213" s="13"/>
      <c r="S213" s="13"/>
      <c r="T213" s="13"/>
      <c r="U213" s="13"/>
      <c r="V213" s="13"/>
    </row>
    <row r="214" spans="17:22" ht="30" customHeight="1" x14ac:dyDescent="0.3">
      <c r="Q214" s="13"/>
      <c r="R214" s="13"/>
      <c r="S214" s="13"/>
      <c r="T214" s="13"/>
      <c r="U214" s="13"/>
      <c r="V214" s="13"/>
    </row>
    <row r="215" spans="17:22" ht="30" customHeight="1" x14ac:dyDescent="0.3">
      <c r="Q215" s="13"/>
      <c r="R215" s="13"/>
      <c r="S215" s="13"/>
      <c r="T215" s="13"/>
      <c r="U215" s="13"/>
      <c r="V215" s="13"/>
    </row>
    <row r="216" spans="17:22" ht="30" customHeight="1" x14ac:dyDescent="0.3">
      <c r="Q216" s="13"/>
      <c r="R216" s="13"/>
      <c r="S216" s="13"/>
      <c r="T216" s="13"/>
      <c r="U216" s="13"/>
      <c r="V216" s="13"/>
    </row>
    <row r="217" spans="17:22" ht="30" customHeight="1" x14ac:dyDescent="0.3">
      <c r="Q217" s="13"/>
      <c r="R217" s="13"/>
      <c r="S217" s="13"/>
      <c r="T217" s="13"/>
      <c r="U217" s="13"/>
      <c r="V217" s="13"/>
    </row>
    <row r="218" spans="17:22" ht="30" customHeight="1" x14ac:dyDescent="0.3">
      <c r="Q218" s="13"/>
      <c r="R218" s="13"/>
      <c r="S218" s="13"/>
      <c r="T218" s="13"/>
      <c r="U218" s="13"/>
      <c r="V218" s="13"/>
    </row>
    <row r="219" spans="17:22" ht="30" customHeight="1" x14ac:dyDescent="0.3">
      <c r="Q219" s="13"/>
      <c r="R219" s="13"/>
      <c r="S219" s="13"/>
      <c r="T219" s="13"/>
      <c r="U219" s="13"/>
      <c r="V219" s="13"/>
    </row>
    <row r="220" spans="17:22" ht="30" customHeight="1" x14ac:dyDescent="0.3">
      <c r="Q220" s="13"/>
      <c r="R220" s="13"/>
      <c r="S220" s="13"/>
      <c r="T220" s="13"/>
      <c r="U220" s="13"/>
      <c r="V220" s="13"/>
    </row>
    <row r="221" spans="17:22" ht="30" customHeight="1" x14ac:dyDescent="0.3">
      <c r="Q221" s="13"/>
      <c r="R221" s="13"/>
      <c r="S221" s="13"/>
      <c r="T221" s="13"/>
      <c r="U221" s="13"/>
      <c r="V221" s="13"/>
    </row>
    <row r="222" spans="17:22" ht="30" customHeight="1" x14ac:dyDescent="0.3">
      <c r="Q222" s="13"/>
      <c r="R222" s="13"/>
      <c r="S222" s="13"/>
      <c r="T222" s="13"/>
      <c r="U222" s="13"/>
      <c r="V222" s="13"/>
    </row>
    <row r="223" spans="17:22" ht="30" customHeight="1" x14ac:dyDescent="0.3">
      <c r="Q223" s="13"/>
      <c r="R223" s="13"/>
      <c r="S223" s="13"/>
      <c r="T223" s="13"/>
      <c r="U223" s="13"/>
      <c r="V223" s="13"/>
    </row>
    <row r="224" spans="17:22" ht="30" customHeight="1" x14ac:dyDescent="0.3">
      <c r="Q224" s="13"/>
      <c r="R224" s="13"/>
      <c r="S224" s="13"/>
      <c r="T224" s="13"/>
      <c r="U224" s="13"/>
      <c r="V224" s="13"/>
    </row>
    <row r="225" spans="17:22" ht="30" customHeight="1" x14ac:dyDescent="0.3">
      <c r="Q225" s="13"/>
      <c r="R225" s="13"/>
      <c r="S225" s="13"/>
      <c r="T225" s="13"/>
      <c r="U225" s="13"/>
      <c r="V225" s="13"/>
    </row>
    <row r="226" spans="17:22" ht="30" customHeight="1" x14ac:dyDescent="0.3">
      <c r="Q226" s="13"/>
      <c r="R226" s="13"/>
      <c r="S226" s="13"/>
      <c r="T226" s="13"/>
      <c r="U226" s="13"/>
      <c r="V226" s="13"/>
    </row>
    <row r="227" spans="17:22" ht="30" customHeight="1" x14ac:dyDescent="0.3">
      <c r="Q227" s="13"/>
      <c r="R227" s="13"/>
      <c r="S227" s="13"/>
      <c r="T227" s="13"/>
      <c r="U227" s="13"/>
      <c r="V227" s="13"/>
    </row>
    <row r="228" spans="17:22" ht="30" customHeight="1" x14ac:dyDescent="0.3">
      <c r="Q228" s="13"/>
      <c r="R228" s="13"/>
      <c r="S228" s="13"/>
      <c r="T228" s="13"/>
      <c r="U228" s="13"/>
      <c r="V228" s="13"/>
    </row>
    <row r="229" spans="17:22" ht="30" customHeight="1" x14ac:dyDescent="0.3">
      <c r="Q229" s="13"/>
      <c r="R229" s="13"/>
      <c r="S229" s="13"/>
      <c r="T229" s="13"/>
      <c r="U229" s="13"/>
      <c r="V229" s="13"/>
    </row>
    <row r="230" spans="17:22" ht="30" customHeight="1" x14ac:dyDescent="0.3">
      <c r="Q230" s="13"/>
      <c r="R230" s="13"/>
      <c r="S230" s="13"/>
      <c r="T230" s="13"/>
      <c r="U230" s="13"/>
      <c r="V230" s="13"/>
    </row>
    <row r="231" spans="17:22" ht="30" customHeight="1" x14ac:dyDescent="0.3">
      <c r="Q231" s="13"/>
      <c r="R231" s="13"/>
      <c r="S231" s="13"/>
      <c r="T231" s="13"/>
      <c r="U231" s="13"/>
      <c r="V231" s="13"/>
    </row>
    <row r="232" spans="17:22" ht="30" customHeight="1" x14ac:dyDescent="0.3">
      <c r="Q232" s="13"/>
      <c r="R232" s="13"/>
      <c r="S232" s="13"/>
      <c r="T232" s="13"/>
      <c r="U232" s="13"/>
      <c r="V232" s="13"/>
    </row>
    <row r="233" spans="17:22" ht="30" customHeight="1" x14ac:dyDescent="0.3">
      <c r="Q233" s="13"/>
      <c r="R233" s="13"/>
      <c r="S233" s="13"/>
      <c r="T233" s="13"/>
      <c r="U233" s="13"/>
      <c r="V233" s="13"/>
    </row>
    <row r="234" spans="17:22" ht="30" customHeight="1" x14ac:dyDescent="0.3">
      <c r="Q234" s="13"/>
      <c r="R234" s="13"/>
      <c r="S234" s="13"/>
      <c r="T234" s="13"/>
      <c r="U234" s="13"/>
      <c r="V234" s="13"/>
    </row>
    <row r="235" spans="17:22" ht="30" customHeight="1" x14ac:dyDescent="0.3">
      <c r="Q235" s="13"/>
      <c r="R235" s="13"/>
      <c r="S235" s="13"/>
      <c r="T235" s="13"/>
      <c r="U235" s="13"/>
      <c r="V235" s="13"/>
    </row>
    <row r="236" spans="17:22" ht="30" customHeight="1" x14ac:dyDescent="0.3">
      <c r="Q236" s="13"/>
      <c r="R236" s="13"/>
      <c r="S236" s="13"/>
      <c r="T236" s="13"/>
      <c r="U236" s="13"/>
      <c r="V236" s="13"/>
    </row>
    <row r="237" spans="17:22" ht="30" customHeight="1" x14ac:dyDescent="0.3">
      <c r="Q237" s="13"/>
      <c r="R237" s="13"/>
      <c r="S237" s="13"/>
      <c r="T237" s="13"/>
      <c r="U237" s="13"/>
      <c r="V237" s="13"/>
    </row>
    <row r="238" spans="17:22" ht="30" customHeight="1" x14ac:dyDescent="0.3">
      <c r="Q238" s="13"/>
      <c r="R238" s="13"/>
      <c r="S238" s="13"/>
      <c r="T238" s="13"/>
      <c r="U238" s="13"/>
      <c r="V238" s="13"/>
    </row>
    <row r="239" spans="17:22" ht="30" customHeight="1" x14ac:dyDescent="0.3">
      <c r="Q239" s="13"/>
      <c r="R239" s="13"/>
      <c r="S239" s="13"/>
      <c r="T239" s="13"/>
      <c r="U239" s="13"/>
      <c r="V239" s="13"/>
    </row>
    <row r="240" spans="17:22" ht="30" customHeight="1" x14ac:dyDescent="0.3">
      <c r="Q240" s="13"/>
      <c r="R240" s="13"/>
      <c r="S240" s="13"/>
      <c r="T240" s="13"/>
      <c r="U240" s="13"/>
      <c r="V240" s="13"/>
    </row>
    <row r="241" spans="17:22" ht="30" customHeight="1" x14ac:dyDescent="0.3">
      <c r="Q241" s="13"/>
      <c r="R241" s="13"/>
      <c r="S241" s="13"/>
      <c r="T241" s="13"/>
      <c r="U241" s="13"/>
      <c r="V241" s="13"/>
    </row>
    <row r="242" spans="17:22" ht="30" customHeight="1" x14ac:dyDescent="0.3">
      <c r="Q242" s="13"/>
      <c r="R242" s="13"/>
      <c r="S242" s="13"/>
      <c r="T242" s="13"/>
      <c r="U242" s="13"/>
      <c r="V242" s="13"/>
    </row>
    <row r="243" spans="17:22" ht="30" customHeight="1" x14ac:dyDescent="0.3">
      <c r="Q243" s="13"/>
      <c r="R243" s="13"/>
      <c r="S243" s="13"/>
      <c r="T243" s="13"/>
      <c r="U243" s="13"/>
      <c r="V243" s="13"/>
    </row>
    <row r="244" spans="17:22" ht="30" customHeight="1" x14ac:dyDescent="0.3">
      <c r="Q244" s="13"/>
      <c r="R244" s="13"/>
      <c r="S244" s="13"/>
      <c r="T244" s="13"/>
      <c r="U244" s="13"/>
      <c r="V244" s="13"/>
    </row>
    <row r="245" spans="17:22" ht="30" customHeight="1" x14ac:dyDescent="0.3">
      <c r="Q245" s="13"/>
      <c r="R245" s="13"/>
      <c r="S245" s="13"/>
      <c r="T245" s="13"/>
      <c r="U245" s="13"/>
      <c r="V245" s="13"/>
    </row>
    <row r="246" spans="17:22" ht="30" customHeight="1" x14ac:dyDescent="0.3">
      <c r="Q246" s="13"/>
      <c r="R246" s="13"/>
      <c r="S246" s="13"/>
      <c r="T246" s="13"/>
      <c r="U246" s="13"/>
      <c r="V246" s="13"/>
    </row>
    <row r="247" spans="17:22" ht="30" customHeight="1" x14ac:dyDescent="0.3">
      <c r="Q247" s="13"/>
      <c r="R247" s="13"/>
      <c r="S247" s="13"/>
      <c r="T247" s="13"/>
      <c r="U247" s="13"/>
      <c r="V247" s="13"/>
    </row>
    <row r="248" spans="17:22" ht="30" customHeight="1" x14ac:dyDescent="0.3">
      <c r="Q248" s="13"/>
      <c r="R248" s="13"/>
      <c r="S248" s="13"/>
      <c r="T248" s="13"/>
      <c r="U248" s="13"/>
      <c r="V248" s="13"/>
    </row>
    <row r="249" spans="17:22" ht="30" customHeight="1" x14ac:dyDescent="0.3">
      <c r="Q249" s="13"/>
      <c r="R249" s="13"/>
      <c r="S249" s="13"/>
      <c r="T249" s="13"/>
      <c r="U249" s="13"/>
      <c r="V249" s="13"/>
    </row>
    <row r="250" spans="17:22" ht="30" customHeight="1" x14ac:dyDescent="0.3">
      <c r="Q250" s="13"/>
      <c r="R250" s="13"/>
      <c r="S250" s="13"/>
      <c r="T250" s="13"/>
      <c r="U250" s="13"/>
      <c r="V250" s="13"/>
    </row>
    <row r="251" spans="17:22" ht="30" customHeight="1" x14ac:dyDescent="0.3">
      <c r="Q251" s="13"/>
      <c r="R251" s="13"/>
      <c r="S251" s="13"/>
      <c r="T251" s="13"/>
      <c r="U251" s="13"/>
      <c r="V251" s="13"/>
    </row>
    <row r="252" spans="17:22" ht="30" customHeight="1" x14ac:dyDescent="0.3">
      <c r="Q252" s="13"/>
      <c r="R252" s="13"/>
      <c r="S252" s="13"/>
      <c r="T252" s="13"/>
      <c r="U252" s="13"/>
      <c r="V252" s="13"/>
    </row>
    <row r="253" spans="17:22" ht="30" customHeight="1" x14ac:dyDescent="0.3">
      <c r="Q253" s="13"/>
      <c r="R253" s="13"/>
      <c r="S253" s="13"/>
      <c r="T253" s="13"/>
      <c r="U253" s="13"/>
      <c r="V253" s="13"/>
    </row>
    <row r="254" spans="17:22" ht="30" customHeight="1" x14ac:dyDescent="0.3">
      <c r="Q254" s="13"/>
      <c r="R254" s="13"/>
      <c r="S254" s="13"/>
      <c r="T254" s="13"/>
      <c r="U254" s="13"/>
      <c r="V254" s="13"/>
    </row>
    <row r="255" spans="17:22" ht="30" customHeight="1" x14ac:dyDescent="0.3">
      <c r="Q255" s="13"/>
      <c r="R255" s="13"/>
      <c r="S255" s="13"/>
      <c r="T255" s="13"/>
      <c r="U255" s="13"/>
      <c r="V255" s="13"/>
    </row>
    <row r="256" spans="17:22" ht="30" customHeight="1" x14ac:dyDescent="0.3">
      <c r="Q256" s="13"/>
      <c r="R256" s="13"/>
      <c r="S256" s="13"/>
      <c r="T256" s="13"/>
      <c r="U256" s="13"/>
      <c r="V256" s="13"/>
    </row>
    <row r="257" spans="17:22" ht="30" customHeight="1" x14ac:dyDescent="0.3">
      <c r="Q257" s="13"/>
      <c r="R257" s="13"/>
      <c r="S257" s="13"/>
      <c r="T257" s="13"/>
      <c r="U257" s="13"/>
      <c r="V257" s="13"/>
    </row>
    <row r="258" spans="17:22" ht="30" customHeight="1" x14ac:dyDescent="0.3">
      <c r="Q258" s="13"/>
      <c r="R258" s="13"/>
      <c r="S258" s="13"/>
      <c r="T258" s="13"/>
      <c r="U258" s="13"/>
      <c r="V258" s="13"/>
    </row>
    <row r="259" spans="17:22" ht="30" customHeight="1" x14ac:dyDescent="0.3">
      <c r="Q259" s="13"/>
      <c r="R259" s="13"/>
      <c r="S259" s="13"/>
      <c r="T259" s="13"/>
      <c r="U259" s="13"/>
      <c r="V259" s="13"/>
    </row>
    <row r="260" spans="17:22" ht="30" customHeight="1" x14ac:dyDescent="0.3">
      <c r="Q260" s="13"/>
      <c r="R260" s="13"/>
      <c r="S260" s="13"/>
      <c r="T260" s="13"/>
      <c r="U260" s="13"/>
      <c r="V260" s="13"/>
    </row>
    <row r="261" spans="17:22" ht="30" customHeight="1" x14ac:dyDescent="0.3">
      <c r="Q261" s="13"/>
      <c r="R261" s="13"/>
      <c r="S261" s="13"/>
      <c r="T261" s="13"/>
      <c r="U261" s="13"/>
      <c r="V261" s="13"/>
    </row>
    <row r="262" spans="17:22" ht="30" customHeight="1" x14ac:dyDescent="0.3">
      <c r="Q262" s="13"/>
      <c r="R262" s="13"/>
      <c r="S262" s="13"/>
      <c r="T262" s="13"/>
      <c r="U262" s="13"/>
      <c r="V262" s="13"/>
    </row>
    <row r="263" spans="17:22" ht="30" customHeight="1" x14ac:dyDescent="0.3">
      <c r="Q263" s="13"/>
      <c r="R263" s="13"/>
      <c r="S263" s="13"/>
      <c r="T263" s="13"/>
      <c r="U263" s="13"/>
      <c r="V263" s="13"/>
    </row>
    <row r="264" spans="17:22" ht="30" customHeight="1" x14ac:dyDescent="0.3">
      <c r="Q264" s="13"/>
      <c r="R264" s="13"/>
      <c r="S264" s="13"/>
      <c r="T264" s="13"/>
      <c r="U264" s="13"/>
      <c r="V264" s="13"/>
    </row>
    <row r="265" spans="17:22" ht="30" customHeight="1" x14ac:dyDescent="0.3">
      <c r="Q265" s="13"/>
      <c r="R265" s="13"/>
      <c r="S265" s="13"/>
      <c r="T265" s="13"/>
      <c r="U265" s="13"/>
      <c r="V265" s="13"/>
    </row>
    <row r="266" spans="17:22" ht="30" customHeight="1" x14ac:dyDescent="0.3">
      <c r="Q266" s="13"/>
      <c r="R266" s="13"/>
      <c r="S266" s="13"/>
      <c r="T266" s="13"/>
      <c r="U266" s="13"/>
      <c r="V266" s="13"/>
    </row>
    <row r="267" spans="17:22" ht="30" customHeight="1" x14ac:dyDescent="0.3">
      <c r="Q267" s="13"/>
      <c r="R267" s="13"/>
      <c r="S267" s="13"/>
      <c r="T267" s="13"/>
      <c r="U267" s="13"/>
      <c r="V267" s="13"/>
    </row>
    <row r="268" spans="17:22" ht="30" customHeight="1" x14ac:dyDescent="0.3">
      <c r="Q268" s="13"/>
      <c r="R268" s="13"/>
      <c r="S268" s="13"/>
      <c r="T268" s="13"/>
      <c r="U268" s="13"/>
      <c r="V268" s="13"/>
    </row>
    <row r="269" spans="17:22" ht="30" customHeight="1" x14ac:dyDescent="0.3">
      <c r="Q269" s="13"/>
      <c r="R269" s="13"/>
      <c r="S269" s="13"/>
      <c r="T269" s="13"/>
      <c r="U269" s="13"/>
      <c r="V269" s="13"/>
    </row>
    <row r="270" spans="17:22" ht="30" customHeight="1" x14ac:dyDescent="0.3">
      <c r="Q270" s="13"/>
      <c r="R270" s="13"/>
      <c r="S270" s="13"/>
      <c r="T270" s="13"/>
      <c r="U270" s="13"/>
      <c r="V270" s="13"/>
    </row>
    <row r="271" spans="17:22" ht="30" customHeight="1" x14ac:dyDescent="0.3">
      <c r="Q271" s="13"/>
      <c r="R271" s="13"/>
      <c r="S271" s="13"/>
      <c r="T271" s="13"/>
      <c r="U271" s="13"/>
      <c r="V271" s="13"/>
    </row>
    <row r="272" spans="17:22" ht="30" customHeight="1" x14ac:dyDescent="0.3">
      <c r="Q272" s="13"/>
      <c r="R272" s="13"/>
      <c r="S272" s="13"/>
      <c r="T272" s="13"/>
      <c r="U272" s="13"/>
      <c r="V272" s="13"/>
    </row>
    <row r="273" spans="17:22" ht="30" customHeight="1" x14ac:dyDescent="0.3">
      <c r="Q273" s="13"/>
      <c r="R273" s="13"/>
      <c r="S273" s="13"/>
      <c r="T273" s="13"/>
      <c r="U273" s="13"/>
      <c r="V273" s="13"/>
    </row>
    <row r="274" spans="17:22" ht="30" customHeight="1" x14ac:dyDescent="0.3">
      <c r="Q274" s="13"/>
      <c r="R274" s="13"/>
      <c r="S274" s="13"/>
      <c r="T274" s="13"/>
      <c r="U274" s="13"/>
      <c r="V274" s="13"/>
    </row>
    <row r="275" spans="17:22" ht="30" customHeight="1" x14ac:dyDescent="0.3">
      <c r="Q275" s="13"/>
      <c r="R275" s="13"/>
      <c r="S275" s="13"/>
      <c r="T275" s="13"/>
      <c r="U275" s="13"/>
      <c r="V275" s="13"/>
    </row>
    <row r="276" spans="17:22" ht="30" customHeight="1" x14ac:dyDescent="0.3">
      <c r="Q276" s="13"/>
      <c r="R276" s="13"/>
      <c r="S276" s="13"/>
      <c r="T276" s="13"/>
      <c r="U276" s="13"/>
      <c r="V276" s="13"/>
    </row>
    <row r="277" spans="17:22" ht="30" customHeight="1" x14ac:dyDescent="0.3">
      <c r="Q277" s="13"/>
      <c r="R277" s="13"/>
      <c r="S277" s="13"/>
      <c r="T277" s="13"/>
      <c r="U277" s="13"/>
      <c r="V277" s="13"/>
    </row>
    <row r="278" spans="17:22" ht="30" customHeight="1" x14ac:dyDescent="0.3">
      <c r="Q278" s="13"/>
      <c r="R278" s="13"/>
      <c r="S278" s="13"/>
      <c r="T278" s="13"/>
      <c r="U278" s="13"/>
      <c r="V278" s="13"/>
    </row>
    <row r="279" spans="17:22" ht="30" customHeight="1" x14ac:dyDescent="0.3">
      <c r="Q279" s="13"/>
      <c r="R279" s="13"/>
      <c r="S279" s="13"/>
      <c r="T279" s="13"/>
      <c r="U279" s="13"/>
      <c r="V279" s="13"/>
    </row>
    <row r="280" spans="17:22" ht="30" customHeight="1" x14ac:dyDescent="0.3">
      <c r="Q280" s="13"/>
      <c r="R280" s="13"/>
      <c r="S280" s="13"/>
      <c r="T280" s="13"/>
      <c r="U280" s="13"/>
      <c r="V280" s="13"/>
    </row>
  </sheetData>
  <sheetProtection algorithmName="SHA-512" hashValue="E6JboZ6R55TxWktznKBjkuBqQHsvHeTv48f/6auNVeHmVGT1ma9JeuQSehbxQbE+spwzKwzOcJDjkgldtlaSsQ==" saltValue="ximUPICgerE/fs0c4+Z/wg==" spinCount="100000" sheet="1" objects="1" scenarios="1"/>
  <autoFilter ref="A15:A280" xr:uid="{00000000-0009-0000-0000-000002000000}">
    <filterColumn colId="0" hiddenButton="1">
      <filters blank="1"/>
    </filterColumn>
  </autoFilter>
  <dataConsolidate/>
  <mergeCells count="92">
    <mergeCell ref="T6:U7"/>
    <mergeCell ref="K7:O7"/>
    <mergeCell ref="A2:Q2"/>
    <mergeCell ref="T2:U2"/>
    <mergeCell ref="A3:S3"/>
    <mergeCell ref="T3:U5"/>
    <mergeCell ref="A5:B5"/>
    <mergeCell ref="C5:G5"/>
    <mergeCell ref="H5:J5"/>
    <mergeCell ref="K5:O5"/>
    <mergeCell ref="P5:Q5"/>
    <mergeCell ref="A6:B6"/>
    <mergeCell ref="C6:G6"/>
    <mergeCell ref="H6:J6"/>
    <mergeCell ref="K6:O6"/>
    <mergeCell ref="P6:Q6"/>
    <mergeCell ref="P13:P14"/>
    <mergeCell ref="A8:S8"/>
    <mergeCell ref="T8:U9"/>
    <mergeCell ref="A11:H12"/>
    <mergeCell ref="I11:K12"/>
    <mergeCell ref="N11:O11"/>
    <mergeCell ref="Q11:R11"/>
    <mergeCell ref="N12:O12"/>
    <mergeCell ref="Q12:R12"/>
    <mergeCell ref="A13:A14"/>
    <mergeCell ref="B13:I13"/>
    <mergeCell ref="J13:J14"/>
    <mergeCell ref="K13:K14"/>
    <mergeCell ref="L13:O13"/>
    <mergeCell ref="R24:T24"/>
    <mergeCell ref="R13:T14"/>
    <mergeCell ref="U13:U14"/>
    <mergeCell ref="R15:T15"/>
    <mergeCell ref="R16:T16"/>
    <mergeCell ref="R17:T17"/>
    <mergeCell ref="R18:T18"/>
    <mergeCell ref="R19:T19"/>
    <mergeCell ref="R20:T20"/>
    <mergeCell ref="R21:T21"/>
    <mergeCell ref="R22:T22"/>
    <mergeCell ref="R23:T23"/>
    <mergeCell ref="R36:T36"/>
    <mergeCell ref="R25:T25"/>
    <mergeCell ref="R26:T26"/>
    <mergeCell ref="R27:T27"/>
    <mergeCell ref="R28:T28"/>
    <mergeCell ref="R29:T29"/>
    <mergeCell ref="R30:T30"/>
    <mergeCell ref="R31:T31"/>
    <mergeCell ref="R32:T32"/>
    <mergeCell ref="R33:T33"/>
    <mergeCell ref="R34:T34"/>
    <mergeCell ref="R35:T35"/>
    <mergeCell ref="R48:T48"/>
    <mergeCell ref="R37:T37"/>
    <mergeCell ref="R38:T38"/>
    <mergeCell ref="R39:T39"/>
    <mergeCell ref="R40:T40"/>
    <mergeCell ref="R41:T41"/>
    <mergeCell ref="R42:T42"/>
    <mergeCell ref="R43:T43"/>
    <mergeCell ref="R44:T44"/>
    <mergeCell ref="R45:T45"/>
    <mergeCell ref="R46:T46"/>
    <mergeCell ref="R47:T47"/>
    <mergeCell ref="R60:T60"/>
    <mergeCell ref="R49:T49"/>
    <mergeCell ref="R50:T50"/>
    <mergeCell ref="R51:T51"/>
    <mergeCell ref="R52:T52"/>
    <mergeCell ref="R53:T53"/>
    <mergeCell ref="R54:T54"/>
    <mergeCell ref="R55:T55"/>
    <mergeCell ref="R56:T56"/>
    <mergeCell ref="R57:T57"/>
    <mergeCell ref="R58:T58"/>
    <mergeCell ref="R59:T59"/>
    <mergeCell ref="A72:J72"/>
    <mergeCell ref="R72:T72"/>
    <mergeCell ref="R61:T61"/>
    <mergeCell ref="R62:T62"/>
    <mergeCell ref="R63:T63"/>
    <mergeCell ref="R64:T64"/>
    <mergeCell ref="A67:V67"/>
    <mergeCell ref="A68:J68"/>
    <mergeCell ref="R68:T68"/>
    <mergeCell ref="A69:J69"/>
    <mergeCell ref="R69:T69"/>
    <mergeCell ref="A70:V70"/>
    <mergeCell ref="B71:J71"/>
    <mergeCell ref="R71:T71"/>
  </mergeCells>
  <conditionalFormatting sqref="D7">
    <cfRule type="colorScale" priority="14">
      <colorScale>
        <cfvo type="min"/>
        <cfvo type="max"/>
        <color rgb="FFFF7128"/>
        <color rgb="FFFFEF9C"/>
      </colorScale>
    </cfRule>
  </conditionalFormatting>
  <conditionalFormatting sqref="F7:G7">
    <cfRule type="colorScale" priority="13">
      <colorScale>
        <cfvo type="min"/>
        <cfvo type="max"/>
        <color rgb="FFFF7128"/>
        <color rgb="FFFFEF9C"/>
      </colorScale>
    </cfRule>
  </conditionalFormatting>
  <conditionalFormatting sqref="A15:U15">
    <cfRule type="expression" dxfId="216" priority="19">
      <formula>$X$15=TRUE</formula>
    </cfRule>
  </conditionalFormatting>
  <conditionalFormatting sqref="A17:U17">
    <cfRule type="expression" dxfId="215" priority="15">
      <formula>$X$17=TRUE</formula>
    </cfRule>
  </conditionalFormatting>
  <conditionalFormatting sqref="A63:U63">
    <cfRule type="expression" dxfId="214" priority="16">
      <formula>$X$63=TRUE</formula>
    </cfRule>
  </conditionalFormatting>
  <conditionalFormatting sqref="A62:U62">
    <cfRule type="expression" dxfId="213" priority="20">
      <formula>$X$62=TRUE</formula>
    </cfRule>
  </conditionalFormatting>
  <conditionalFormatting sqref="A61:U61">
    <cfRule type="expression" dxfId="212" priority="22">
      <formula>$X$61=TRUE</formula>
    </cfRule>
  </conditionalFormatting>
  <conditionalFormatting sqref="A60:U60">
    <cfRule type="expression" dxfId="211" priority="23">
      <formula>$X$60=TRUE</formula>
    </cfRule>
  </conditionalFormatting>
  <conditionalFormatting sqref="A59:U59">
    <cfRule type="expression" dxfId="210" priority="24">
      <formula>$X$59=TRUE</formula>
    </cfRule>
  </conditionalFormatting>
  <conditionalFormatting sqref="A58:U58">
    <cfRule type="expression" dxfId="209" priority="26">
      <formula>$X$58=TRUE</formula>
    </cfRule>
  </conditionalFormatting>
  <conditionalFormatting sqref="A57:U57">
    <cfRule type="expression" dxfId="208" priority="27">
      <formula>$X$57=TRUE</formula>
    </cfRule>
  </conditionalFormatting>
  <conditionalFormatting sqref="A56:U56">
    <cfRule type="expression" dxfId="207" priority="28">
      <formula>$X$56=TRUE</formula>
    </cfRule>
  </conditionalFormatting>
  <conditionalFormatting sqref="A55:U55">
    <cfRule type="expression" dxfId="206" priority="29">
      <formula>$X$55=TRUE</formula>
    </cfRule>
  </conditionalFormatting>
  <conditionalFormatting sqref="A54:U54">
    <cfRule type="expression" dxfId="205" priority="30">
      <formula>$X$54=TRUE</formula>
    </cfRule>
  </conditionalFormatting>
  <conditionalFormatting sqref="A53:U53">
    <cfRule type="expression" dxfId="204" priority="31">
      <formula>$X$53=TRUE</formula>
    </cfRule>
  </conditionalFormatting>
  <conditionalFormatting sqref="A52:U52">
    <cfRule type="expression" dxfId="203" priority="32">
      <formula>$X$52=TRUE</formula>
    </cfRule>
  </conditionalFormatting>
  <conditionalFormatting sqref="A51:U51">
    <cfRule type="expression" dxfId="202" priority="33">
      <formula>$X$51=TRUE</formula>
    </cfRule>
  </conditionalFormatting>
  <conditionalFormatting sqref="A50:U50">
    <cfRule type="expression" dxfId="201" priority="34">
      <formula>$X$50=TRUE</formula>
    </cfRule>
  </conditionalFormatting>
  <conditionalFormatting sqref="A49:U49">
    <cfRule type="expression" dxfId="200" priority="35">
      <formula>$X$49=TRUE</formula>
    </cfRule>
  </conditionalFormatting>
  <conditionalFormatting sqref="A48:U48">
    <cfRule type="expression" dxfId="199" priority="36">
      <formula>$X$48=TRUE</formula>
    </cfRule>
  </conditionalFormatting>
  <conditionalFormatting sqref="A47:U47">
    <cfRule type="expression" dxfId="198" priority="37">
      <formula>$X$47=TRUE</formula>
    </cfRule>
  </conditionalFormatting>
  <conditionalFormatting sqref="A46:U46">
    <cfRule type="expression" dxfId="197" priority="38">
      <formula>$X$46=TRUE</formula>
    </cfRule>
  </conditionalFormatting>
  <conditionalFormatting sqref="A45:U45">
    <cfRule type="expression" dxfId="196" priority="39">
      <formula>$X$45=TRUE</formula>
    </cfRule>
  </conditionalFormatting>
  <conditionalFormatting sqref="A44:U44">
    <cfRule type="expression" dxfId="195" priority="40">
      <formula>$X$44=TRUE</formula>
    </cfRule>
  </conditionalFormatting>
  <conditionalFormatting sqref="A43:U43">
    <cfRule type="expression" dxfId="194" priority="41">
      <formula>$X$43=TRUE</formula>
    </cfRule>
  </conditionalFormatting>
  <conditionalFormatting sqref="A42:U42">
    <cfRule type="expression" dxfId="193" priority="42">
      <formula>$X$42=TRUE</formula>
    </cfRule>
  </conditionalFormatting>
  <conditionalFormatting sqref="A41:U41">
    <cfRule type="expression" dxfId="192" priority="43">
      <formula>$X$41=TRUE</formula>
    </cfRule>
  </conditionalFormatting>
  <conditionalFormatting sqref="A40:U40">
    <cfRule type="expression" dxfId="191" priority="44">
      <formula>$X$40=TRUE</formula>
    </cfRule>
  </conditionalFormatting>
  <conditionalFormatting sqref="A39:U39">
    <cfRule type="expression" dxfId="190" priority="45">
      <formula>$X$39=TRUE</formula>
    </cfRule>
  </conditionalFormatting>
  <conditionalFormatting sqref="A18:U18">
    <cfRule type="expression" dxfId="189" priority="46">
      <formula>$X$18=TRUE</formula>
    </cfRule>
  </conditionalFormatting>
  <conditionalFormatting sqref="A19:U19">
    <cfRule type="expression" dxfId="188" priority="47">
      <formula>$X$19=TRUE</formula>
    </cfRule>
  </conditionalFormatting>
  <conditionalFormatting sqref="A20:U20">
    <cfRule type="expression" dxfId="187" priority="48">
      <formula>$X$20=TRUE</formula>
    </cfRule>
  </conditionalFormatting>
  <conditionalFormatting sqref="A21:U21">
    <cfRule type="expression" dxfId="186" priority="49">
      <formula>$X$21=TRUE</formula>
    </cfRule>
  </conditionalFormatting>
  <conditionalFormatting sqref="A22:U22">
    <cfRule type="expression" dxfId="185" priority="50">
      <formula>$X$22=TRUE</formula>
    </cfRule>
  </conditionalFormatting>
  <conditionalFormatting sqref="A23:U23">
    <cfRule type="expression" dxfId="184" priority="51">
      <formula>$X$23=TRUE</formula>
    </cfRule>
  </conditionalFormatting>
  <conditionalFormatting sqref="A24:U24">
    <cfRule type="expression" dxfId="183" priority="52">
      <formula>$X$24=TRUE</formula>
    </cfRule>
  </conditionalFormatting>
  <conditionalFormatting sqref="A27:U27">
    <cfRule type="expression" dxfId="182" priority="55">
      <formula>$X$27=TRUE</formula>
    </cfRule>
  </conditionalFormatting>
  <conditionalFormatting sqref="A28:U28">
    <cfRule type="expression" dxfId="181" priority="56">
      <formula>$X$28=TRUE</formula>
    </cfRule>
  </conditionalFormatting>
  <conditionalFormatting sqref="A32:U32">
    <cfRule type="expression" dxfId="180" priority="57">
      <formula>$X$32=TRUE</formula>
    </cfRule>
  </conditionalFormatting>
  <conditionalFormatting sqref="A33:U33">
    <cfRule type="expression" dxfId="179" priority="58">
      <formula>$X$33=TRUE</formula>
    </cfRule>
  </conditionalFormatting>
  <conditionalFormatting sqref="A34:U34">
    <cfRule type="expression" dxfId="178" priority="59">
      <formula>$X$34=TRUE</formula>
    </cfRule>
  </conditionalFormatting>
  <conditionalFormatting sqref="A36:U36">
    <cfRule type="expression" dxfId="177" priority="60">
      <formula>$X$36=TRUE</formula>
    </cfRule>
  </conditionalFormatting>
  <conditionalFormatting sqref="A37:U37">
    <cfRule type="expression" dxfId="176" priority="61">
      <formula>$X$37=TRUE</formula>
    </cfRule>
  </conditionalFormatting>
  <conditionalFormatting sqref="A38:U38">
    <cfRule type="expression" dxfId="175" priority="62">
      <formula>$X$38=TRUE</formula>
    </cfRule>
  </conditionalFormatting>
  <conditionalFormatting sqref="A16:U16">
    <cfRule type="expression" dxfId="174" priority="18">
      <formula>$X$16=TRUE</formula>
    </cfRule>
  </conditionalFormatting>
  <conditionalFormatting sqref="A35:U35">
    <cfRule type="expression" dxfId="173" priority="17">
      <formula>$X$35=TRUE</formula>
    </cfRule>
  </conditionalFormatting>
  <conditionalFormatting sqref="A30:U30">
    <cfRule type="expression" dxfId="172" priority="25">
      <formula>$X$30=TRUE</formula>
    </cfRule>
  </conditionalFormatting>
  <conditionalFormatting sqref="I15:I63 R27:R31 R15:R25 R33:R63">
    <cfRule type="expression" dxfId="171" priority="12">
      <formula>$AA15="TRUE"</formula>
    </cfRule>
  </conditionalFormatting>
  <conditionalFormatting sqref="K7:O7">
    <cfRule type="expression" dxfId="170" priority="9">
      <formula>OR($K$6="",$K$6=0,$K$6="FLF",$K$6="Attorney",$K$6="Paralegal",$K$6="Legal Assistant",$K$6="Clerk", $K$6="Self-Help Assistant")</formula>
    </cfRule>
    <cfRule type="expression" dxfId="169" priority="11">
      <formula>$K$6="Other (please specify below)"</formula>
    </cfRule>
  </conditionalFormatting>
  <conditionalFormatting sqref="R26">
    <cfRule type="expression" dxfId="168" priority="10">
      <formula>$AA26="TRUE"</formula>
    </cfRule>
  </conditionalFormatting>
  <conditionalFormatting sqref="A29:U29">
    <cfRule type="expression" dxfId="167" priority="64">
      <formula>$X$29=TRUE</formula>
    </cfRule>
  </conditionalFormatting>
  <conditionalFormatting sqref="U15">
    <cfRule type="expression" dxfId="166" priority="8">
      <formula>SUM($B$15:$P$15)&gt;15</formula>
    </cfRule>
  </conditionalFormatting>
  <conditionalFormatting sqref="U16:U63">
    <cfRule type="expression" dxfId="165" priority="7">
      <formula>SUM(B16:P16)&gt;15</formula>
    </cfRule>
  </conditionalFormatting>
  <conditionalFormatting sqref="R32">
    <cfRule type="expression" dxfId="164" priority="6">
      <formula>$AA32="TRUE"</formula>
    </cfRule>
  </conditionalFormatting>
  <conditionalFormatting sqref="A31:U31">
    <cfRule type="expression" dxfId="163" priority="21">
      <formula>$X$31=TRUE</formula>
    </cfRule>
    <cfRule type="expression" dxfId="162" priority="63">
      <formula>$X$31=TRUE</formula>
    </cfRule>
  </conditionalFormatting>
  <conditionalFormatting sqref="A25:U25">
    <cfRule type="expression" dxfId="161" priority="53">
      <formula>$X$25=TRUE</formula>
    </cfRule>
  </conditionalFormatting>
  <conditionalFormatting sqref="A26:U26">
    <cfRule type="expression" dxfId="160" priority="54">
      <formula>$X$26=TRUE</formula>
    </cfRule>
  </conditionalFormatting>
  <conditionalFormatting sqref="A15:U63">
    <cfRule type="expression" dxfId="159" priority="65">
      <formula>$R15="LUNCH"</formula>
    </cfRule>
  </conditionalFormatting>
  <conditionalFormatting sqref="J15:J64">
    <cfRule type="expression" dxfId="158" priority="5">
      <formula>AND($Y$16=TRUE,$I$11="All-Day Non IV-D Services")</formula>
    </cfRule>
  </conditionalFormatting>
  <conditionalFormatting sqref="L15:L64">
    <cfRule type="expression" dxfId="157" priority="4">
      <formula>AND($Y$16=TRUE,$I$11="All-Day PTO")</formula>
    </cfRule>
  </conditionalFormatting>
  <conditionalFormatting sqref="N15:N64">
    <cfRule type="expression" dxfId="156" priority="3">
      <formula>AND($Y$16=TRUE,$I$11="All-Day Sick")</formula>
    </cfRule>
  </conditionalFormatting>
  <conditionalFormatting sqref="O15:O64">
    <cfRule type="expression" dxfId="155" priority="2">
      <formula>AND($Y$16=TRUE,$I$11="All-Day VTO")</formula>
    </cfRule>
  </conditionalFormatting>
  <conditionalFormatting sqref="M15:M64">
    <cfRule type="expression" dxfId="154" priority="1">
      <formula>AND($Y$16=TRUE,$I$11="All-Day ATO")</formula>
    </cfRule>
  </conditionalFormatting>
  <dataValidations count="31">
    <dataValidation allowBlank="1" showErrorMessage="1" prompt="Select your work type from the drop-down list." sqref="P6:Q6" xr:uid="{C3FF4A85-FE88-4D39-839E-B5ABA4449C4D}"/>
    <dataValidation allowBlank="1" showInputMessage="1" showErrorMessage="1" prompt="General court administrative duties that cannot be directly attributed to any one program, such as attending a meeting regarding courthouse security." sqref="K13:K14" xr:uid="{BFABAD75-C52E-4A1D-9058-BAB063A4F315}"/>
    <dataValidation type="whole" allowBlank="1" showInputMessage="1" showErrorMessage="1" errorTitle="Error" error="Please enter a number between 1-15." sqref="B15:P63" xr:uid="{70069695-8C26-4B61-B001-D2A659971030}">
      <formula1>1</formula1>
      <formula2>15</formula2>
    </dataValidation>
    <dataValidation type="date" allowBlank="1" errorTitle="Error" error="Please Enter a Date Between July 2019 - June 2020" prompt="ENTER first date of reporting period." sqref="A6:B6" xr:uid="{15BEB3D7-4885-452B-A185-978EA85EF1F9}">
      <formula1>43647</formula1>
      <formula2>44012</formula2>
    </dataValidation>
    <dataValidation allowBlank="1" showInputMessage="1" showErrorMessage="1" prompt="ENTER start time." sqref="P11" xr:uid="{42BA845D-A2D4-4DC9-962E-17860D746576}"/>
    <dataValidation allowBlank="1" showInputMessage="1" showErrorMessage="1" prompt="Select your JOB CLASSIFCATION from the drop-down list." sqref="K6:O6" xr:uid="{C8288B28-78CF-4B98-8417-79760A4FA5C5}"/>
    <dataValidation allowBlank="1" showInputMessage="1" showErrorMessage="1" prompt="Only include paid break time (i.e. 15-minute breaks); do not include your lunch break if you are not paid for this time." sqref="P13:P14" xr:uid="{85AA138A-1EBF-4472-835F-A4F115D4DA8C}"/>
    <dataValidation allowBlank="1" showInputMessage="1" showErrorMessage="1" prompt="Unpaid time off, such as work furlough." sqref="O14" xr:uid="{4F0058C8-2FF5-49E5-AFEF-DFC0D11F3475}"/>
    <dataValidation allowBlank="1" showInputMessage="1" showErrorMessage="1" prompt="Personal or family sick leave." sqref="N14" xr:uid="{7E6A1350-7CE8-4884-B6EF-E631C17F919C}"/>
    <dataValidation allowBlank="1" showInputMessage="1" showErrorMessage="1" prompt="Time off paid by the court, such as vacation, personal or floating holiday, jury duty, military leave, etc." sqref="L14" xr:uid="{4E7FAC8F-F184-421D-A081-49FFFE73C0AB}"/>
    <dataValidation allowBlank="1" showInputMessage="1" showErrorMessage="1" prompt="All other self-help assistance with non-IV-D issues, such as: Family Law (custody, visitation, divorce, etc.); Restraining Orders; Small Claims info; Civil name-change; Landlord-Tenant, etc." sqref="J13:J14" xr:uid="{89E5E023-48AF-42EC-AF01-3AD79CBA0FBD}"/>
    <dataValidation allowBlank="1" showInputMessage="1" showErrorMessage="1" prompt="Training related to the issues listed above, such as the annual AB 1058 Conference." sqref="H14:I14" xr:uid="{E89A0901-9DEA-4645-A593-0727BC41819F}"/>
    <dataValidation allowBlank="1" showInputMessage="1" showErrorMessage="1" prompt="Administrative work related to the program, such as inputting data into STARS." sqref="G14" xr:uid="{4283483E-04D8-4E24-B99E-105A4D44E9D4}"/>
    <dataValidation allowBlank="1" showInputMessage="1" showErrorMessage="1" prompt="Very brief (less than 5 minutes per customer) FLF services such as providing basic information on court processes, distribution of court forms, making a referral to different agency, etc." sqref="F14:G14" xr:uid="{3D733634-72E8-4F8F-BB7C-1E517FE29BEE}"/>
    <dataValidation allowBlank="1" showInputMessage="1" showErrorMessage="1" prompt="Assisting a customer with completing an application for LCSA services in a new or open case." sqref="E14" xr:uid="{1E95E4B3-E96F-4894-AE1B-A2EFFFBB4755}"/>
    <dataValidation allowBlank="1" showInputMessage="1" showErrorMessage="1" prompt="Distributing and assisting a customer with completing a Child Support Case Registry Form (form FL-191)." sqref="D14" xr:uid="{04AFD0E1-F8DA-48E1-8806-EBCDF684C44A}"/>
    <dataValidation allowBlank="1" showInputMessage="1" showErrorMessage="1" prompt="Time spent in group or workshop setting relating to the issues above and providing information about the availability of LCSA services." sqref="C14" xr:uid="{36844315-1845-42A8-BC4E-25D7AF18B461}"/>
    <dataValidation allowBlank="1" showInputMessage="1" showErrorMessage="1" prompt="One-on-one assistance with completing pleadings in a case that the LCSA is providing services, related to: child support, spousal support, parentage, health insurance or license release. Calculating guideline child support, etc." sqref="B14" xr:uid="{559565FA-1EFE-4569-9557-8BDEFE388D95}"/>
    <dataValidation allowBlank="1" showErrorMessage="1" prompt="Select your COUNTY from the drop-down list." sqref="H6:J6" xr:uid="{DA539FA8-9E0A-4900-B5C7-25DABF414D88}"/>
    <dataValidation allowBlank="1" showErrorMessage="1" prompt="ENTER time spent on overtime. Overtime needs prior approval from AB 1058 program manager.  " sqref="Q13" xr:uid="{165EAEBF-9A1B-412E-AA1B-D49F1A38E9F4}"/>
    <dataValidation allowBlank="1" showInputMessage="1" showErrorMessage="1" prompt="ENTER end time. " sqref="P12 S12" xr:uid="{B17EEA0C-2D73-4098-A9E5-2771124CF1E4}"/>
    <dataValidation allowBlank="1" showInputMessage="1" showErrorMessage="1" prompt="ERROR message if less/more than 15 mins. " sqref="V13" xr:uid="{44FF31B5-937B-493F-8F0B-20185BA6085E}"/>
    <dataValidation allowBlank="1" showInputMessage="1" showErrorMessage="1" prompt="ENTER time spent on IV-D service(s). See TYPE KEY above for reference. " sqref="B13:G13" xr:uid="{47E3EB12-E329-4015-8D06-1B9C85C14C6F}"/>
    <dataValidation allowBlank="1" showInputMessage="1" showErrorMessage="1" prompt="15 mins MAX." sqref="U13" xr:uid="{237C03D6-8BB3-42CE-AF58-DE607A4475AC}"/>
    <dataValidation allowBlank="1" showInputMessage="1" showErrorMessage="1" prompt="ENTER additional info, as needed. " sqref="R13" xr:uid="{76D1C9A0-D13D-4DCA-B70D-A87D69C2755E}"/>
    <dataValidation allowBlank="1" showInputMessage="1" showErrorMessage="1" prompt="ENTER time used whether Paid Time Off or Voluntary Time Off.  " sqref="L13:M13" xr:uid="{B0CAD916-FB6B-453E-8149-5E995D3B2F42}"/>
    <dataValidation allowBlank="1" showInputMessage="1" showErrorMessage="1" prompt="Navigation link to Class List worksheet" sqref="T12:U12" xr:uid="{0CCF288B-BD27-4244-8001-28CD0B12D073}"/>
    <dataValidation allowBlank="1" showInputMessage="1" showErrorMessage="1" prompt="Schedule start time determined by the time entered in cell G2" sqref="A15" xr:uid="{1D6DFBA9-6080-4F73-97D7-292AA2CC567F}"/>
    <dataValidation allowBlank="1" sqref="C7:G7" xr:uid="{D2E1659B-A629-43C0-B210-587BA50D925D}"/>
    <dataValidation type="list" allowBlank="1" showInputMessage="1" showErrorMessage="1" sqref="I11:K12" xr:uid="{18C196A4-F350-4FE4-8771-FAD550EACF6E}">
      <formula1>$S$122:$S$128</formula1>
    </dataValidation>
    <dataValidation allowBlank="1" showInputMessage="1" showErrorMessage="1" prompt="Administrative time off paid by the court, such as for judicial holidays." sqref="M14" xr:uid="{F15F7016-9845-4447-8F88-AB2F21B00D63}"/>
  </dataValidations>
  <printOptions horizontalCentered="1"/>
  <pageMargins left="0.25" right="0.25" top="0.15" bottom="0.1" header="0.05" footer="0.3"/>
  <pageSetup scale="68" fitToHeight="0" orientation="portrait" r:id="rId1"/>
  <headerFooter differentFirst="1">
    <oddFooter>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43009" r:id="rId4" name="Check Box 1">
              <controlPr defaultSize="0" autoFill="0" autoLine="0" autoPict="0">
                <anchor moveWithCells="1">
                  <from>
                    <xdr:col>16</xdr:col>
                    <xdr:colOff>146050</xdr:colOff>
                    <xdr:row>13</xdr:row>
                    <xdr:rowOff>114300</xdr:rowOff>
                  </from>
                  <to>
                    <xdr:col>17</xdr:col>
                    <xdr:colOff>127000</xdr:colOff>
                    <xdr:row>15</xdr:row>
                    <xdr:rowOff>0</xdr:rowOff>
                  </to>
                </anchor>
              </controlPr>
            </control>
          </mc:Choice>
        </mc:AlternateContent>
        <mc:AlternateContent xmlns:mc="http://schemas.openxmlformats.org/markup-compatibility/2006">
          <mc:Choice Requires="x14">
            <control shapeId="43010" r:id="rId5" name="Check Box 2">
              <controlPr defaultSize="0" autoFill="0" autoLine="0" autoPict="0">
                <anchor moveWithCells="1">
                  <from>
                    <xdr:col>16</xdr:col>
                    <xdr:colOff>146050</xdr:colOff>
                    <xdr:row>14</xdr:row>
                    <xdr:rowOff>184150</xdr:rowOff>
                  </from>
                  <to>
                    <xdr:col>17</xdr:col>
                    <xdr:colOff>127000</xdr:colOff>
                    <xdr:row>16</xdr:row>
                    <xdr:rowOff>38100</xdr:rowOff>
                  </to>
                </anchor>
              </controlPr>
            </control>
          </mc:Choice>
        </mc:AlternateContent>
        <mc:AlternateContent xmlns:mc="http://schemas.openxmlformats.org/markup-compatibility/2006">
          <mc:Choice Requires="x14">
            <control shapeId="43011" r:id="rId6" name="Check Box 3">
              <controlPr defaultSize="0" autoFill="0" autoLine="0" autoPict="0">
                <anchor moveWithCells="1">
                  <from>
                    <xdr:col>16</xdr:col>
                    <xdr:colOff>146050</xdr:colOff>
                    <xdr:row>26</xdr:row>
                    <xdr:rowOff>184150</xdr:rowOff>
                  </from>
                  <to>
                    <xdr:col>17</xdr:col>
                    <xdr:colOff>127000</xdr:colOff>
                    <xdr:row>28</xdr:row>
                    <xdr:rowOff>12700</xdr:rowOff>
                  </to>
                </anchor>
              </controlPr>
            </control>
          </mc:Choice>
        </mc:AlternateContent>
        <mc:AlternateContent xmlns:mc="http://schemas.openxmlformats.org/markup-compatibility/2006">
          <mc:Choice Requires="x14">
            <control shapeId="43012" r:id="rId7" name="Check Box 4">
              <controlPr defaultSize="0" autoFill="0" autoLine="0" autoPict="0">
                <anchor moveWithCells="1">
                  <from>
                    <xdr:col>16</xdr:col>
                    <xdr:colOff>146050</xdr:colOff>
                    <xdr:row>27</xdr:row>
                    <xdr:rowOff>184150</xdr:rowOff>
                  </from>
                  <to>
                    <xdr:col>17</xdr:col>
                    <xdr:colOff>127000</xdr:colOff>
                    <xdr:row>29</xdr:row>
                    <xdr:rowOff>38100</xdr:rowOff>
                  </to>
                </anchor>
              </controlPr>
            </control>
          </mc:Choice>
        </mc:AlternateContent>
        <mc:AlternateContent xmlns:mc="http://schemas.openxmlformats.org/markup-compatibility/2006">
          <mc:Choice Requires="x14">
            <control shapeId="43013" r:id="rId8" name="Check Box 5">
              <controlPr defaultSize="0" autoFill="0" autoLine="0" autoPict="0">
                <anchor moveWithCells="1">
                  <from>
                    <xdr:col>16</xdr:col>
                    <xdr:colOff>146050</xdr:colOff>
                    <xdr:row>28</xdr:row>
                    <xdr:rowOff>184150</xdr:rowOff>
                  </from>
                  <to>
                    <xdr:col>17</xdr:col>
                    <xdr:colOff>127000</xdr:colOff>
                    <xdr:row>30</xdr:row>
                    <xdr:rowOff>38100</xdr:rowOff>
                  </to>
                </anchor>
              </controlPr>
            </control>
          </mc:Choice>
        </mc:AlternateContent>
        <mc:AlternateContent xmlns:mc="http://schemas.openxmlformats.org/markup-compatibility/2006">
          <mc:Choice Requires="x14">
            <control shapeId="43014" r:id="rId9" name="Check Box 6">
              <controlPr defaultSize="0" autoFill="0" autoLine="0" autoPict="0">
                <anchor moveWithCells="1">
                  <from>
                    <xdr:col>16</xdr:col>
                    <xdr:colOff>146050</xdr:colOff>
                    <xdr:row>29</xdr:row>
                    <xdr:rowOff>184150</xdr:rowOff>
                  </from>
                  <to>
                    <xdr:col>17</xdr:col>
                    <xdr:colOff>127000</xdr:colOff>
                    <xdr:row>31</xdr:row>
                    <xdr:rowOff>0</xdr:rowOff>
                  </to>
                </anchor>
              </controlPr>
            </control>
          </mc:Choice>
        </mc:AlternateContent>
        <mc:AlternateContent xmlns:mc="http://schemas.openxmlformats.org/markup-compatibility/2006">
          <mc:Choice Requires="x14">
            <control shapeId="43015" r:id="rId10" name="Check Box 7">
              <controlPr defaultSize="0" autoFill="0" autoLine="0" autoPict="0">
                <anchor moveWithCells="1">
                  <from>
                    <xdr:col>16</xdr:col>
                    <xdr:colOff>146050</xdr:colOff>
                    <xdr:row>30</xdr:row>
                    <xdr:rowOff>184150</xdr:rowOff>
                  </from>
                  <to>
                    <xdr:col>17</xdr:col>
                    <xdr:colOff>127000</xdr:colOff>
                    <xdr:row>32</xdr:row>
                    <xdr:rowOff>12700</xdr:rowOff>
                  </to>
                </anchor>
              </controlPr>
            </control>
          </mc:Choice>
        </mc:AlternateContent>
        <mc:AlternateContent xmlns:mc="http://schemas.openxmlformats.org/markup-compatibility/2006">
          <mc:Choice Requires="x14">
            <control shapeId="43016" r:id="rId11" name="Check Box 8">
              <controlPr defaultSize="0" autoFill="0" autoLine="0" autoPict="0">
                <anchor moveWithCells="1">
                  <from>
                    <xdr:col>16</xdr:col>
                    <xdr:colOff>146050</xdr:colOff>
                    <xdr:row>31</xdr:row>
                    <xdr:rowOff>184150</xdr:rowOff>
                  </from>
                  <to>
                    <xdr:col>17</xdr:col>
                    <xdr:colOff>127000</xdr:colOff>
                    <xdr:row>33</xdr:row>
                    <xdr:rowOff>38100</xdr:rowOff>
                  </to>
                </anchor>
              </controlPr>
            </control>
          </mc:Choice>
        </mc:AlternateContent>
        <mc:AlternateContent xmlns:mc="http://schemas.openxmlformats.org/markup-compatibility/2006">
          <mc:Choice Requires="x14">
            <control shapeId="43017" r:id="rId12" name="Check Box 9">
              <controlPr defaultSize="0" autoFill="0" autoLine="0" autoPict="0">
                <anchor moveWithCells="1">
                  <from>
                    <xdr:col>16</xdr:col>
                    <xdr:colOff>146050</xdr:colOff>
                    <xdr:row>32</xdr:row>
                    <xdr:rowOff>184150</xdr:rowOff>
                  </from>
                  <to>
                    <xdr:col>17</xdr:col>
                    <xdr:colOff>127000</xdr:colOff>
                    <xdr:row>34</xdr:row>
                    <xdr:rowOff>38100</xdr:rowOff>
                  </to>
                </anchor>
              </controlPr>
            </control>
          </mc:Choice>
        </mc:AlternateContent>
        <mc:AlternateContent xmlns:mc="http://schemas.openxmlformats.org/markup-compatibility/2006">
          <mc:Choice Requires="x14">
            <control shapeId="43018" r:id="rId13" name="Check Box 10">
              <controlPr defaultSize="0" autoFill="0" autoLine="0" autoPict="0">
                <anchor moveWithCells="1">
                  <from>
                    <xdr:col>16</xdr:col>
                    <xdr:colOff>146050</xdr:colOff>
                    <xdr:row>33</xdr:row>
                    <xdr:rowOff>184150</xdr:rowOff>
                  </from>
                  <to>
                    <xdr:col>17</xdr:col>
                    <xdr:colOff>127000</xdr:colOff>
                    <xdr:row>35</xdr:row>
                    <xdr:rowOff>38100</xdr:rowOff>
                  </to>
                </anchor>
              </controlPr>
            </control>
          </mc:Choice>
        </mc:AlternateContent>
        <mc:AlternateContent xmlns:mc="http://schemas.openxmlformats.org/markup-compatibility/2006">
          <mc:Choice Requires="x14">
            <control shapeId="43019" r:id="rId14" name="Check Box 11">
              <controlPr defaultSize="0" autoFill="0" autoLine="0" autoPict="0">
                <anchor moveWithCells="1">
                  <from>
                    <xdr:col>16</xdr:col>
                    <xdr:colOff>146050</xdr:colOff>
                    <xdr:row>34</xdr:row>
                    <xdr:rowOff>184150</xdr:rowOff>
                  </from>
                  <to>
                    <xdr:col>17</xdr:col>
                    <xdr:colOff>127000</xdr:colOff>
                    <xdr:row>36</xdr:row>
                    <xdr:rowOff>38100</xdr:rowOff>
                  </to>
                </anchor>
              </controlPr>
            </control>
          </mc:Choice>
        </mc:AlternateContent>
        <mc:AlternateContent xmlns:mc="http://schemas.openxmlformats.org/markup-compatibility/2006">
          <mc:Choice Requires="x14">
            <control shapeId="43020" r:id="rId15" name="Check Box 12">
              <controlPr defaultSize="0" autoFill="0" autoLine="0" autoPict="0">
                <anchor moveWithCells="1">
                  <from>
                    <xdr:col>16</xdr:col>
                    <xdr:colOff>146050</xdr:colOff>
                    <xdr:row>35</xdr:row>
                    <xdr:rowOff>184150</xdr:rowOff>
                  </from>
                  <to>
                    <xdr:col>17</xdr:col>
                    <xdr:colOff>127000</xdr:colOff>
                    <xdr:row>37</xdr:row>
                    <xdr:rowOff>38100</xdr:rowOff>
                  </to>
                </anchor>
              </controlPr>
            </control>
          </mc:Choice>
        </mc:AlternateContent>
        <mc:AlternateContent xmlns:mc="http://schemas.openxmlformats.org/markup-compatibility/2006">
          <mc:Choice Requires="x14">
            <control shapeId="43021" r:id="rId16" name="Check Box 13">
              <controlPr defaultSize="0" autoFill="0" autoLine="0" autoPict="0">
                <anchor moveWithCells="1">
                  <from>
                    <xdr:col>16</xdr:col>
                    <xdr:colOff>146050</xdr:colOff>
                    <xdr:row>36</xdr:row>
                    <xdr:rowOff>184150</xdr:rowOff>
                  </from>
                  <to>
                    <xdr:col>17</xdr:col>
                    <xdr:colOff>127000</xdr:colOff>
                    <xdr:row>38</xdr:row>
                    <xdr:rowOff>38100</xdr:rowOff>
                  </to>
                </anchor>
              </controlPr>
            </control>
          </mc:Choice>
        </mc:AlternateContent>
        <mc:AlternateContent xmlns:mc="http://schemas.openxmlformats.org/markup-compatibility/2006">
          <mc:Choice Requires="x14">
            <control shapeId="43022" r:id="rId17" name="Check Box 14">
              <controlPr defaultSize="0" autoFill="0" autoLine="0" autoPict="0">
                <anchor moveWithCells="1">
                  <from>
                    <xdr:col>16</xdr:col>
                    <xdr:colOff>146050</xdr:colOff>
                    <xdr:row>37</xdr:row>
                    <xdr:rowOff>184150</xdr:rowOff>
                  </from>
                  <to>
                    <xdr:col>17</xdr:col>
                    <xdr:colOff>127000</xdr:colOff>
                    <xdr:row>39</xdr:row>
                    <xdr:rowOff>38100</xdr:rowOff>
                  </to>
                </anchor>
              </controlPr>
            </control>
          </mc:Choice>
        </mc:AlternateContent>
        <mc:AlternateContent xmlns:mc="http://schemas.openxmlformats.org/markup-compatibility/2006">
          <mc:Choice Requires="x14">
            <control shapeId="43023" r:id="rId18" name="Check Box 15">
              <controlPr defaultSize="0" autoFill="0" autoLine="0" autoPict="0">
                <anchor moveWithCells="1">
                  <from>
                    <xdr:col>16</xdr:col>
                    <xdr:colOff>146050</xdr:colOff>
                    <xdr:row>38</xdr:row>
                    <xdr:rowOff>184150</xdr:rowOff>
                  </from>
                  <to>
                    <xdr:col>17</xdr:col>
                    <xdr:colOff>127000</xdr:colOff>
                    <xdr:row>40</xdr:row>
                    <xdr:rowOff>38100</xdr:rowOff>
                  </to>
                </anchor>
              </controlPr>
            </control>
          </mc:Choice>
        </mc:AlternateContent>
        <mc:AlternateContent xmlns:mc="http://schemas.openxmlformats.org/markup-compatibility/2006">
          <mc:Choice Requires="x14">
            <control shapeId="43024" r:id="rId19" name="Check Box 16">
              <controlPr defaultSize="0" autoFill="0" autoLine="0" autoPict="0">
                <anchor moveWithCells="1">
                  <from>
                    <xdr:col>16</xdr:col>
                    <xdr:colOff>146050</xdr:colOff>
                    <xdr:row>39</xdr:row>
                    <xdr:rowOff>184150</xdr:rowOff>
                  </from>
                  <to>
                    <xdr:col>17</xdr:col>
                    <xdr:colOff>127000</xdr:colOff>
                    <xdr:row>41</xdr:row>
                    <xdr:rowOff>38100</xdr:rowOff>
                  </to>
                </anchor>
              </controlPr>
            </control>
          </mc:Choice>
        </mc:AlternateContent>
        <mc:AlternateContent xmlns:mc="http://schemas.openxmlformats.org/markup-compatibility/2006">
          <mc:Choice Requires="x14">
            <control shapeId="43025" r:id="rId20" name="Check Box 17">
              <controlPr defaultSize="0" autoFill="0" autoLine="0" autoPict="0">
                <anchor moveWithCells="1">
                  <from>
                    <xdr:col>16</xdr:col>
                    <xdr:colOff>146050</xdr:colOff>
                    <xdr:row>40</xdr:row>
                    <xdr:rowOff>184150</xdr:rowOff>
                  </from>
                  <to>
                    <xdr:col>17</xdr:col>
                    <xdr:colOff>127000</xdr:colOff>
                    <xdr:row>42</xdr:row>
                    <xdr:rowOff>38100</xdr:rowOff>
                  </to>
                </anchor>
              </controlPr>
            </control>
          </mc:Choice>
        </mc:AlternateContent>
        <mc:AlternateContent xmlns:mc="http://schemas.openxmlformats.org/markup-compatibility/2006">
          <mc:Choice Requires="x14">
            <control shapeId="43026" r:id="rId21" name="Check Box 18">
              <controlPr defaultSize="0" autoFill="0" autoLine="0" autoPict="0">
                <anchor moveWithCells="1">
                  <from>
                    <xdr:col>16</xdr:col>
                    <xdr:colOff>146050</xdr:colOff>
                    <xdr:row>41</xdr:row>
                    <xdr:rowOff>184150</xdr:rowOff>
                  </from>
                  <to>
                    <xdr:col>17</xdr:col>
                    <xdr:colOff>127000</xdr:colOff>
                    <xdr:row>43</xdr:row>
                    <xdr:rowOff>38100</xdr:rowOff>
                  </to>
                </anchor>
              </controlPr>
            </control>
          </mc:Choice>
        </mc:AlternateContent>
        <mc:AlternateContent xmlns:mc="http://schemas.openxmlformats.org/markup-compatibility/2006">
          <mc:Choice Requires="x14">
            <control shapeId="43027" r:id="rId22" name="Check Box 19">
              <controlPr defaultSize="0" autoFill="0" autoLine="0" autoPict="0">
                <anchor moveWithCells="1">
                  <from>
                    <xdr:col>16</xdr:col>
                    <xdr:colOff>146050</xdr:colOff>
                    <xdr:row>42</xdr:row>
                    <xdr:rowOff>184150</xdr:rowOff>
                  </from>
                  <to>
                    <xdr:col>17</xdr:col>
                    <xdr:colOff>127000</xdr:colOff>
                    <xdr:row>44</xdr:row>
                    <xdr:rowOff>38100</xdr:rowOff>
                  </to>
                </anchor>
              </controlPr>
            </control>
          </mc:Choice>
        </mc:AlternateContent>
        <mc:AlternateContent xmlns:mc="http://schemas.openxmlformats.org/markup-compatibility/2006">
          <mc:Choice Requires="x14">
            <control shapeId="43028" r:id="rId23" name="Check Box 20">
              <controlPr defaultSize="0" autoFill="0" autoLine="0" autoPict="0">
                <anchor moveWithCells="1">
                  <from>
                    <xdr:col>16</xdr:col>
                    <xdr:colOff>146050</xdr:colOff>
                    <xdr:row>43</xdr:row>
                    <xdr:rowOff>184150</xdr:rowOff>
                  </from>
                  <to>
                    <xdr:col>17</xdr:col>
                    <xdr:colOff>127000</xdr:colOff>
                    <xdr:row>45</xdr:row>
                    <xdr:rowOff>38100</xdr:rowOff>
                  </to>
                </anchor>
              </controlPr>
            </control>
          </mc:Choice>
        </mc:AlternateContent>
        <mc:AlternateContent xmlns:mc="http://schemas.openxmlformats.org/markup-compatibility/2006">
          <mc:Choice Requires="x14">
            <control shapeId="43029" r:id="rId24" name="Check Box 21">
              <controlPr defaultSize="0" autoFill="0" autoLine="0" autoPict="0">
                <anchor moveWithCells="1">
                  <from>
                    <xdr:col>16</xdr:col>
                    <xdr:colOff>146050</xdr:colOff>
                    <xdr:row>44</xdr:row>
                    <xdr:rowOff>184150</xdr:rowOff>
                  </from>
                  <to>
                    <xdr:col>17</xdr:col>
                    <xdr:colOff>127000</xdr:colOff>
                    <xdr:row>46</xdr:row>
                    <xdr:rowOff>38100</xdr:rowOff>
                  </to>
                </anchor>
              </controlPr>
            </control>
          </mc:Choice>
        </mc:AlternateContent>
        <mc:AlternateContent xmlns:mc="http://schemas.openxmlformats.org/markup-compatibility/2006">
          <mc:Choice Requires="x14">
            <control shapeId="43030" r:id="rId25" name="Check Box 22">
              <controlPr defaultSize="0" autoFill="0" autoLine="0" autoPict="0">
                <anchor moveWithCells="1">
                  <from>
                    <xdr:col>16</xdr:col>
                    <xdr:colOff>146050</xdr:colOff>
                    <xdr:row>45</xdr:row>
                    <xdr:rowOff>184150</xdr:rowOff>
                  </from>
                  <to>
                    <xdr:col>17</xdr:col>
                    <xdr:colOff>127000</xdr:colOff>
                    <xdr:row>47</xdr:row>
                    <xdr:rowOff>38100</xdr:rowOff>
                  </to>
                </anchor>
              </controlPr>
            </control>
          </mc:Choice>
        </mc:AlternateContent>
        <mc:AlternateContent xmlns:mc="http://schemas.openxmlformats.org/markup-compatibility/2006">
          <mc:Choice Requires="x14">
            <control shapeId="43031" r:id="rId26" name="Check Box 23">
              <controlPr defaultSize="0" autoFill="0" autoLine="0" autoPict="0">
                <anchor moveWithCells="1">
                  <from>
                    <xdr:col>16</xdr:col>
                    <xdr:colOff>146050</xdr:colOff>
                    <xdr:row>46</xdr:row>
                    <xdr:rowOff>184150</xdr:rowOff>
                  </from>
                  <to>
                    <xdr:col>17</xdr:col>
                    <xdr:colOff>127000</xdr:colOff>
                    <xdr:row>48</xdr:row>
                    <xdr:rowOff>38100</xdr:rowOff>
                  </to>
                </anchor>
              </controlPr>
            </control>
          </mc:Choice>
        </mc:AlternateContent>
        <mc:AlternateContent xmlns:mc="http://schemas.openxmlformats.org/markup-compatibility/2006">
          <mc:Choice Requires="x14">
            <control shapeId="43032" r:id="rId27" name="Check Box 24">
              <controlPr defaultSize="0" autoFill="0" autoLine="0" autoPict="0">
                <anchor moveWithCells="1">
                  <from>
                    <xdr:col>16</xdr:col>
                    <xdr:colOff>146050</xdr:colOff>
                    <xdr:row>47</xdr:row>
                    <xdr:rowOff>184150</xdr:rowOff>
                  </from>
                  <to>
                    <xdr:col>17</xdr:col>
                    <xdr:colOff>127000</xdr:colOff>
                    <xdr:row>49</xdr:row>
                    <xdr:rowOff>38100</xdr:rowOff>
                  </to>
                </anchor>
              </controlPr>
            </control>
          </mc:Choice>
        </mc:AlternateContent>
        <mc:AlternateContent xmlns:mc="http://schemas.openxmlformats.org/markup-compatibility/2006">
          <mc:Choice Requires="x14">
            <control shapeId="43033" r:id="rId28" name="Check Box 25">
              <controlPr defaultSize="0" autoFill="0" autoLine="0" autoPict="0">
                <anchor moveWithCells="1">
                  <from>
                    <xdr:col>16</xdr:col>
                    <xdr:colOff>146050</xdr:colOff>
                    <xdr:row>48</xdr:row>
                    <xdr:rowOff>184150</xdr:rowOff>
                  </from>
                  <to>
                    <xdr:col>17</xdr:col>
                    <xdr:colOff>127000</xdr:colOff>
                    <xdr:row>50</xdr:row>
                    <xdr:rowOff>0</xdr:rowOff>
                  </to>
                </anchor>
              </controlPr>
            </control>
          </mc:Choice>
        </mc:AlternateContent>
        <mc:AlternateContent xmlns:mc="http://schemas.openxmlformats.org/markup-compatibility/2006">
          <mc:Choice Requires="x14">
            <control shapeId="43034" r:id="rId29" name="Check Box 26">
              <controlPr defaultSize="0" autoFill="0" autoLine="0" autoPict="0">
                <anchor moveWithCells="1">
                  <from>
                    <xdr:col>16</xdr:col>
                    <xdr:colOff>146050</xdr:colOff>
                    <xdr:row>49</xdr:row>
                    <xdr:rowOff>184150</xdr:rowOff>
                  </from>
                  <to>
                    <xdr:col>17</xdr:col>
                    <xdr:colOff>127000</xdr:colOff>
                    <xdr:row>51</xdr:row>
                    <xdr:rowOff>38100</xdr:rowOff>
                  </to>
                </anchor>
              </controlPr>
            </control>
          </mc:Choice>
        </mc:AlternateContent>
        <mc:AlternateContent xmlns:mc="http://schemas.openxmlformats.org/markup-compatibility/2006">
          <mc:Choice Requires="x14">
            <control shapeId="43035" r:id="rId30" name="Check Box 27">
              <controlPr defaultSize="0" autoFill="0" autoLine="0" autoPict="0">
                <anchor moveWithCells="1">
                  <from>
                    <xdr:col>16</xdr:col>
                    <xdr:colOff>146050</xdr:colOff>
                    <xdr:row>50</xdr:row>
                    <xdr:rowOff>184150</xdr:rowOff>
                  </from>
                  <to>
                    <xdr:col>17</xdr:col>
                    <xdr:colOff>127000</xdr:colOff>
                    <xdr:row>52</xdr:row>
                    <xdr:rowOff>38100</xdr:rowOff>
                  </to>
                </anchor>
              </controlPr>
            </control>
          </mc:Choice>
        </mc:AlternateContent>
        <mc:AlternateContent xmlns:mc="http://schemas.openxmlformats.org/markup-compatibility/2006">
          <mc:Choice Requires="x14">
            <control shapeId="43036" r:id="rId31" name="Check Box 28">
              <controlPr defaultSize="0" autoFill="0" autoLine="0" autoPict="0">
                <anchor moveWithCells="1">
                  <from>
                    <xdr:col>16</xdr:col>
                    <xdr:colOff>146050</xdr:colOff>
                    <xdr:row>51</xdr:row>
                    <xdr:rowOff>184150</xdr:rowOff>
                  </from>
                  <to>
                    <xdr:col>17</xdr:col>
                    <xdr:colOff>127000</xdr:colOff>
                    <xdr:row>53</xdr:row>
                    <xdr:rowOff>38100</xdr:rowOff>
                  </to>
                </anchor>
              </controlPr>
            </control>
          </mc:Choice>
        </mc:AlternateContent>
        <mc:AlternateContent xmlns:mc="http://schemas.openxmlformats.org/markup-compatibility/2006">
          <mc:Choice Requires="x14">
            <control shapeId="43037" r:id="rId32" name="Check Box 29">
              <controlPr defaultSize="0" autoFill="0" autoLine="0" autoPict="0">
                <anchor moveWithCells="1">
                  <from>
                    <xdr:col>16</xdr:col>
                    <xdr:colOff>146050</xdr:colOff>
                    <xdr:row>52</xdr:row>
                    <xdr:rowOff>184150</xdr:rowOff>
                  </from>
                  <to>
                    <xdr:col>17</xdr:col>
                    <xdr:colOff>127000</xdr:colOff>
                    <xdr:row>54</xdr:row>
                    <xdr:rowOff>38100</xdr:rowOff>
                  </to>
                </anchor>
              </controlPr>
            </control>
          </mc:Choice>
        </mc:AlternateContent>
        <mc:AlternateContent xmlns:mc="http://schemas.openxmlformats.org/markup-compatibility/2006">
          <mc:Choice Requires="x14">
            <control shapeId="43038" r:id="rId33" name="Check Box 30">
              <controlPr defaultSize="0" autoFill="0" autoLine="0" autoPict="0">
                <anchor moveWithCells="1">
                  <from>
                    <xdr:col>16</xdr:col>
                    <xdr:colOff>146050</xdr:colOff>
                    <xdr:row>53</xdr:row>
                    <xdr:rowOff>184150</xdr:rowOff>
                  </from>
                  <to>
                    <xdr:col>17</xdr:col>
                    <xdr:colOff>127000</xdr:colOff>
                    <xdr:row>55</xdr:row>
                    <xdr:rowOff>38100</xdr:rowOff>
                  </to>
                </anchor>
              </controlPr>
            </control>
          </mc:Choice>
        </mc:AlternateContent>
        <mc:AlternateContent xmlns:mc="http://schemas.openxmlformats.org/markup-compatibility/2006">
          <mc:Choice Requires="x14">
            <control shapeId="43039" r:id="rId34" name="Check Box 31">
              <controlPr defaultSize="0" autoFill="0" autoLine="0" autoPict="0">
                <anchor moveWithCells="1">
                  <from>
                    <xdr:col>16</xdr:col>
                    <xdr:colOff>146050</xdr:colOff>
                    <xdr:row>54</xdr:row>
                    <xdr:rowOff>184150</xdr:rowOff>
                  </from>
                  <to>
                    <xdr:col>17</xdr:col>
                    <xdr:colOff>127000</xdr:colOff>
                    <xdr:row>56</xdr:row>
                    <xdr:rowOff>38100</xdr:rowOff>
                  </to>
                </anchor>
              </controlPr>
            </control>
          </mc:Choice>
        </mc:AlternateContent>
        <mc:AlternateContent xmlns:mc="http://schemas.openxmlformats.org/markup-compatibility/2006">
          <mc:Choice Requires="x14">
            <control shapeId="43040" r:id="rId35" name="Check Box 32">
              <controlPr defaultSize="0" autoFill="0" autoLine="0" autoPict="0">
                <anchor moveWithCells="1">
                  <from>
                    <xdr:col>16</xdr:col>
                    <xdr:colOff>146050</xdr:colOff>
                    <xdr:row>55</xdr:row>
                    <xdr:rowOff>184150</xdr:rowOff>
                  </from>
                  <to>
                    <xdr:col>17</xdr:col>
                    <xdr:colOff>127000</xdr:colOff>
                    <xdr:row>57</xdr:row>
                    <xdr:rowOff>38100</xdr:rowOff>
                  </to>
                </anchor>
              </controlPr>
            </control>
          </mc:Choice>
        </mc:AlternateContent>
        <mc:AlternateContent xmlns:mc="http://schemas.openxmlformats.org/markup-compatibility/2006">
          <mc:Choice Requires="x14">
            <control shapeId="43041" r:id="rId36" name="Check Box 33">
              <controlPr defaultSize="0" autoFill="0" autoLine="0" autoPict="0">
                <anchor moveWithCells="1">
                  <from>
                    <xdr:col>16</xdr:col>
                    <xdr:colOff>146050</xdr:colOff>
                    <xdr:row>56</xdr:row>
                    <xdr:rowOff>184150</xdr:rowOff>
                  </from>
                  <to>
                    <xdr:col>17</xdr:col>
                    <xdr:colOff>127000</xdr:colOff>
                    <xdr:row>58</xdr:row>
                    <xdr:rowOff>38100</xdr:rowOff>
                  </to>
                </anchor>
              </controlPr>
            </control>
          </mc:Choice>
        </mc:AlternateContent>
        <mc:AlternateContent xmlns:mc="http://schemas.openxmlformats.org/markup-compatibility/2006">
          <mc:Choice Requires="x14">
            <control shapeId="43042" r:id="rId37" name="Check Box 34">
              <controlPr defaultSize="0" autoFill="0" autoLine="0" autoPict="0">
                <anchor moveWithCells="1">
                  <from>
                    <xdr:col>16</xdr:col>
                    <xdr:colOff>146050</xdr:colOff>
                    <xdr:row>57</xdr:row>
                    <xdr:rowOff>184150</xdr:rowOff>
                  </from>
                  <to>
                    <xdr:col>17</xdr:col>
                    <xdr:colOff>127000</xdr:colOff>
                    <xdr:row>59</xdr:row>
                    <xdr:rowOff>38100</xdr:rowOff>
                  </to>
                </anchor>
              </controlPr>
            </control>
          </mc:Choice>
        </mc:AlternateContent>
        <mc:AlternateContent xmlns:mc="http://schemas.openxmlformats.org/markup-compatibility/2006">
          <mc:Choice Requires="x14">
            <control shapeId="43043" r:id="rId38" name="Check Box 35">
              <controlPr defaultSize="0" autoFill="0" autoLine="0" autoPict="0">
                <anchor moveWithCells="1">
                  <from>
                    <xdr:col>16</xdr:col>
                    <xdr:colOff>146050</xdr:colOff>
                    <xdr:row>58</xdr:row>
                    <xdr:rowOff>184150</xdr:rowOff>
                  </from>
                  <to>
                    <xdr:col>17</xdr:col>
                    <xdr:colOff>127000</xdr:colOff>
                    <xdr:row>60</xdr:row>
                    <xdr:rowOff>38100</xdr:rowOff>
                  </to>
                </anchor>
              </controlPr>
            </control>
          </mc:Choice>
        </mc:AlternateContent>
        <mc:AlternateContent xmlns:mc="http://schemas.openxmlformats.org/markup-compatibility/2006">
          <mc:Choice Requires="x14">
            <control shapeId="43044" r:id="rId39" name="Check Box 36">
              <controlPr defaultSize="0" autoFill="0" autoLine="0" autoPict="0">
                <anchor moveWithCells="1">
                  <from>
                    <xdr:col>16</xdr:col>
                    <xdr:colOff>146050</xdr:colOff>
                    <xdr:row>59</xdr:row>
                    <xdr:rowOff>184150</xdr:rowOff>
                  </from>
                  <to>
                    <xdr:col>17</xdr:col>
                    <xdr:colOff>127000</xdr:colOff>
                    <xdr:row>61</xdr:row>
                    <xdr:rowOff>38100</xdr:rowOff>
                  </to>
                </anchor>
              </controlPr>
            </control>
          </mc:Choice>
        </mc:AlternateContent>
        <mc:AlternateContent xmlns:mc="http://schemas.openxmlformats.org/markup-compatibility/2006">
          <mc:Choice Requires="x14">
            <control shapeId="43045" r:id="rId40" name="Check Box 37">
              <controlPr defaultSize="0" autoFill="0" autoLine="0" autoPict="0">
                <anchor moveWithCells="1">
                  <from>
                    <xdr:col>16</xdr:col>
                    <xdr:colOff>146050</xdr:colOff>
                    <xdr:row>60</xdr:row>
                    <xdr:rowOff>184150</xdr:rowOff>
                  </from>
                  <to>
                    <xdr:col>17</xdr:col>
                    <xdr:colOff>127000</xdr:colOff>
                    <xdr:row>62</xdr:row>
                    <xdr:rowOff>38100</xdr:rowOff>
                  </to>
                </anchor>
              </controlPr>
            </control>
          </mc:Choice>
        </mc:AlternateContent>
        <mc:AlternateContent xmlns:mc="http://schemas.openxmlformats.org/markup-compatibility/2006">
          <mc:Choice Requires="x14">
            <control shapeId="43046" r:id="rId41" name="Check Box 38">
              <controlPr defaultSize="0" autoFill="0" autoLine="0" autoPict="0">
                <anchor moveWithCells="1">
                  <from>
                    <xdr:col>16</xdr:col>
                    <xdr:colOff>146050</xdr:colOff>
                    <xdr:row>61</xdr:row>
                    <xdr:rowOff>184150</xdr:rowOff>
                  </from>
                  <to>
                    <xdr:col>17</xdr:col>
                    <xdr:colOff>127000</xdr:colOff>
                    <xdr:row>63</xdr:row>
                    <xdr:rowOff>0</xdr:rowOff>
                  </to>
                </anchor>
              </controlPr>
            </control>
          </mc:Choice>
        </mc:AlternateContent>
        <mc:AlternateContent xmlns:mc="http://schemas.openxmlformats.org/markup-compatibility/2006">
          <mc:Choice Requires="x14">
            <control shapeId="43047" r:id="rId42" name="Check Box 39">
              <controlPr defaultSize="0" autoFill="0" autoLine="0" autoPict="0">
                <anchor moveWithCells="1">
                  <from>
                    <xdr:col>7</xdr:col>
                    <xdr:colOff>203200</xdr:colOff>
                    <xdr:row>10</xdr:row>
                    <xdr:rowOff>107950</xdr:rowOff>
                  </from>
                  <to>
                    <xdr:col>8</xdr:col>
                    <xdr:colOff>127000</xdr:colOff>
                    <xdr:row>11</xdr:row>
                    <xdr:rowOff>88900</xdr:rowOff>
                  </to>
                </anchor>
              </controlPr>
            </control>
          </mc:Choice>
        </mc:AlternateContent>
        <mc:AlternateContent xmlns:mc="http://schemas.openxmlformats.org/markup-compatibility/2006">
          <mc:Choice Requires="x14">
            <control shapeId="43048" r:id="rId43" name="Check Box 40">
              <controlPr defaultSize="0" autoFill="0" autoLine="0" autoPict="0">
                <anchor moveWithCells="1">
                  <from>
                    <xdr:col>16</xdr:col>
                    <xdr:colOff>146050</xdr:colOff>
                    <xdr:row>15</xdr:row>
                    <xdr:rowOff>184150</xdr:rowOff>
                  </from>
                  <to>
                    <xdr:col>17</xdr:col>
                    <xdr:colOff>127000</xdr:colOff>
                    <xdr:row>17</xdr:row>
                    <xdr:rowOff>38100</xdr:rowOff>
                  </to>
                </anchor>
              </controlPr>
            </control>
          </mc:Choice>
        </mc:AlternateContent>
        <mc:AlternateContent xmlns:mc="http://schemas.openxmlformats.org/markup-compatibility/2006">
          <mc:Choice Requires="x14">
            <control shapeId="43049" r:id="rId44" name="Check Box 41">
              <controlPr defaultSize="0" autoFill="0" autoLine="0" autoPict="0">
                <anchor moveWithCells="1">
                  <from>
                    <xdr:col>16</xdr:col>
                    <xdr:colOff>146050</xdr:colOff>
                    <xdr:row>16</xdr:row>
                    <xdr:rowOff>184150</xdr:rowOff>
                  </from>
                  <to>
                    <xdr:col>17</xdr:col>
                    <xdr:colOff>127000</xdr:colOff>
                    <xdr:row>18</xdr:row>
                    <xdr:rowOff>38100</xdr:rowOff>
                  </to>
                </anchor>
              </controlPr>
            </control>
          </mc:Choice>
        </mc:AlternateContent>
        <mc:AlternateContent xmlns:mc="http://schemas.openxmlformats.org/markup-compatibility/2006">
          <mc:Choice Requires="x14">
            <control shapeId="43050" r:id="rId45" name="Check Box 42">
              <controlPr defaultSize="0" autoFill="0" autoLine="0" autoPict="0">
                <anchor moveWithCells="1">
                  <from>
                    <xdr:col>16</xdr:col>
                    <xdr:colOff>146050</xdr:colOff>
                    <xdr:row>17</xdr:row>
                    <xdr:rowOff>184150</xdr:rowOff>
                  </from>
                  <to>
                    <xdr:col>17</xdr:col>
                    <xdr:colOff>127000</xdr:colOff>
                    <xdr:row>19</xdr:row>
                    <xdr:rowOff>38100</xdr:rowOff>
                  </to>
                </anchor>
              </controlPr>
            </control>
          </mc:Choice>
        </mc:AlternateContent>
        <mc:AlternateContent xmlns:mc="http://schemas.openxmlformats.org/markup-compatibility/2006">
          <mc:Choice Requires="x14">
            <control shapeId="43051" r:id="rId46" name="Check Box 43">
              <controlPr defaultSize="0" autoFill="0" autoLine="0" autoPict="0">
                <anchor moveWithCells="1">
                  <from>
                    <xdr:col>16</xdr:col>
                    <xdr:colOff>146050</xdr:colOff>
                    <xdr:row>18</xdr:row>
                    <xdr:rowOff>184150</xdr:rowOff>
                  </from>
                  <to>
                    <xdr:col>17</xdr:col>
                    <xdr:colOff>127000</xdr:colOff>
                    <xdr:row>20</xdr:row>
                    <xdr:rowOff>38100</xdr:rowOff>
                  </to>
                </anchor>
              </controlPr>
            </control>
          </mc:Choice>
        </mc:AlternateContent>
        <mc:AlternateContent xmlns:mc="http://schemas.openxmlformats.org/markup-compatibility/2006">
          <mc:Choice Requires="x14">
            <control shapeId="43052" r:id="rId47" name="Check Box 44">
              <controlPr defaultSize="0" autoFill="0" autoLine="0" autoPict="0">
                <anchor moveWithCells="1">
                  <from>
                    <xdr:col>16</xdr:col>
                    <xdr:colOff>146050</xdr:colOff>
                    <xdr:row>19</xdr:row>
                    <xdr:rowOff>184150</xdr:rowOff>
                  </from>
                  <to>
                    <xdr:col>17</xdr:col>
                    <xdr:colOff>127000</xdr:colOff>
                    <xdr:row>21</xdr:row>
                    <xdr:rowOff>38100</xdr:rowOff>
                  </to>
                </anchor>
              </controlPr>
            </control>
          </mc:Choice>
        </mc:AlternateContent>
        <mc:AlternateContent xmlns:mc="http://schemas.openxmlformats.org/markup-compatibility/2006">
          <mc:Choice Requires="x14">
            <control shapeId="43053" r:id="rId48" name="Check Box 45">
              <controlPr defaultSize="0" autoFill="0" autoLine="0" autoPict="0">
                <anchor moveWithCells="1">
                  <from>
                    <xdr:col>16</xdr:col>
                    <xdr:colOff>146050</xdr:colOff>
                    <xdr:row>20</xdr:row>
                    <xdr:rowOff>184150</xdr:rowOff>
                  </from>
                  <to>
                    <xdr:col>17</xdr:col>
                    <xdr:colOff>127000</xdr:colOff>
                    <xdr:row>22</xdr:row>
                    <xdr:rowOff>38100</xdr:rowOff>
                  </to>
                </anchor>
              </controlPr>
            </control>
          </mc:Choice>
        </mc:AlternateContent>
        <mc:AlternateContent xmlns:mc="http://schemas.openxmlformats.org/markup-compatibility/2006">
          <mc:Choice Requires="x14">
            <control shapeId="43054" r:id="rId49" name="Check Box 46">
              <controlPr defaultSize="0" autoFill="0" autoLine="0" autoPict="0">
                <anchor moveWithCells="1">
                  <from>
                    <xdr:col>16</xdr:col>
                    <xdr:colOff>146050</xdr:colOff>
                    <xdr:row>22</xdr:row>
                    <xdr:rowOff>184150</xdr:rowOff>
                  </from>
                  <to>
                    <xdr:col>17</xdr:col>
                    <xdr:colOff>127000</xdr:colOff>
                    <xdr:row>24</xdr:row>
                    <xdr:rowOff>38100</xdr:rowOff>
                  </to>
                </anchor>
              </controlPr>
            </control>
          </mc:Choice>
        </mc:AlternateContent>
        <mc:AlternateContent xmlns:mc="http://schemas.openxmlformats.org/markup-compatibility/2006">
          <mc:Choice Requires="x14">
            <control shapeId="43055" r:id="rId50" name="Check Box 47">
              <controlPr defaultSize="0" autoFill="0" autoLine="0" autoPict="0">
                <anchor moveWithCells="1">
                  <from>
                    <xdr:col>16</xdr:col>
                    <xdr:colOff>146050</xdr:colOff>
                    <xdr:row>21</xdr:row>
                    <xdr:rowOff>184150</xdr:rowOff>
                  </from>
                  <to>
                    <xdr:col>17</xdr:col>
                    <xdr:colOff>127000</xdr:colOff>
                    <xdr:row>23</xdr:row>
                    <xdr:rowOff>38100</xdr:rowOff>
                  </to>
                </anchor>
              </controlPr>
            </control>
          </mc:Choice>
        </mc:AlternateContent>
        <mc:AlternateContent xmlns:mc="http://schemas.openxmlformats.org/markup-compatibility/2006">
          <mc:Choice Requires="x14">
            <control shapeId="43056" r:id="rId51" name="Check Box 48">
              <controlPr defaultSize="0" autoFill="0" autoLine="0" autoPict="0">
                <anchor moveWithCells="1">
                  <from>
                    <xdr:col>16</xdr:col>
                    <xdr:colOff>146050</xdr:colOff>
                    <xdr:row>23</xdr:row>
                    <xdr:rowOff>184150</xdr:rowOff>
                  </from>
                  <to>
                    <xdr:col>17</xdr:col>
                    <xdr:colOff>127000</xdr:colOff>
                    <xdr:row>25</xdr:row>
                    <xdr:rowOff>38100</xdr:rowOff>
                  </to>
                </anchor>
              </controlPr>
            </control>
          </mc:Choice>
        </mc:AlternateContent>
        <mc:AlternateContent xmlns:mc="http://schemas.openxmlformats.org/markup-compatibility/2006">
          <mc:Choice Requires="x14">
            <control shapeId="43057" r:id="rId52" name="Check Box 49">
              <controlPr defaultSize="0" autoFill="0" autoLine="0" autoPict="0">
                <anchor moveWithCells="1">
                  <from>
                    <xdr:col>16</xdr:col>
                    <xdr:colOff>146050</xdr:colOff>
                    <xdr:row>24</xdr:row>
                    <xdr:rowOff>184150</xdr:rowOff>
                  </from>
                  <to>
                    <xdr:col>17</xdr:col>
                    <xdr:colOff>127000</xdr:colOff>
                    <xdr:row>26</xdr:row>
                    <xdr:rowOff>38100</xdr:rowOff>
                  </to>
                </anchor>
              </controlPr>
            </control>
          </mc:Choice>
        </mc:AlternateContent>
        <mc:AlternateContent xmlns:mc="http://schemas.openxmlformats.org/markup-compatibility/2006">
          <mc:Choice Requires="x14">
            <control shapeId="43058" r:id="rId53" name="Check Box 50">
              <controlPr defaultSize="0" autoFill="0" autoLine="0" autoPict="0">
                <anchor moveWithCells="1">
                  <from>
                    <xdr:col>16</xdr:col>
                    <xdr:colOff>146050</xdr:colOff>
                    <xdr:row>25</xdr:row>
                    <xdr:rowOff>184150</xdr:rowOff>
                  </from>
                  <to>
                    <xdr:col>17</xdr:col>
                    <xdr:colOff>127000</xdr:colOff>
                    <xdr:row>27</xdr:row>
                    <xdr:rowOff>38100</xdr:rowOff>
                  </to>
                </anchor>
              </controlPr>
            </control>
          </mc:Choice>
        </mc:AlternateContent>
        <mc:AlternateContent xmlns:mc="http://schemas.openxmlformats.org/markup-compatibility/2006">
          <mc:Choice Requires="x14">
            <control shapeId="43059" r:id="rId54" name="Check Box 51">
              <controlPr defaultSize="0" autoFill="0" autoLine="0" autoPict="0">
                <anchor moveWithCells="1">
                  <from>
                    <xdr:col>16</xdr:col>
                    <xdr:colOff>146050</xdr:colOff>
                    <xdr:row>30</xdr:row>
                    <xdr:rowOff>184150</xdr:rowOff>
                  </from>
                  <to>
                    <xdr:col>17</xdr:col>
                    <xdr:colOff>127000</xdr:colOff>
                    <xdr:row>32</xdr:row>
                    <xdr:rowOff>0</xdr:rowOff>
                  </to>
                </anchor>
              </controlPr>
            </control>
          </mc:Choice>
        </mc:AlternateContent>
        <mc:AlternateContent xmlns:mc="http://schemas.openxmlformats.org/markup-compatibility/2006">
          <mc:Choice Requires="x14">
            <control shapeId="43060" r:id="rId55" name="Check Box 52">
              <controlPr defaultSize="0" autoFill="0" autoLine="0" autoPict="0">
                <anchor moveWithCells="1">
                  <from>
                    <xdr:col>16</xdr:col>
                    <xdr:colOff>146050</xdr:colOff>
                    <xdr:row>30</xdr:row>
                    <xdr:rowOff>184150</xdr:rowOff>
                  </from>
                  <to>
                    <xdr:col>17</xdr:col>
                    <xdr:colOff>127000</xdr:colOff>
                    <xdr:row>32</xdr:row>
                    <xdr:rowOff>0</xdr:rowOff>
                  </to>
                </anchor>
              </controlPr>
            </control>
          </mc:Choice>
        </mc:AlternateContent>
        <mc:AlternateContent xmlns:mc="http://schemas.openxmlformats.org/markup-compatibility/2006">
          <mc:Choice Requires="x14">
            <control shapeId="43061" r:id="rId56" name="Check Box 53">
              <controlPr defaultSize="0" autoFill="0" autoLine="0" autoPict="0">
                <anchor moveWithCells="1">
                  <from>
                    <xdr:col>16</xdr:col>
                    <xdr:colOff>146050</xdr:colOff>
                    <xdr:row>38</xdr:row>
                    <xdr:rowOff>184150</xdr:rowOff>
                  </from>
                  <to>
                    <xdr:col>17</xdr:col>
                    <xdr:colOff>127000</xdr:colOff>
                    <xdr:row>40</xdr:row>
                    <xdr:rowOff>38100</xdr:rowOff>
                  </to>
                </anchor>
              </controlPr>
            </control>
          </mc:Choice>
        </mc:AlternateContent>
      </controls>
    </mc:Choice>
  </mc:AlternateContent>
  <tableParts count="1">
    <tablePart r:id="rId57"/>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F69CEA-0F76-4E1E-A8A1-BC80499BB49C}">
  <sheetPr filterMode="1">
    <tabColor theme="2" tint="-0.499984740745262"/>
    <pageSetUpPr autoPageBreaks="0"/>
  </sheetPr>
  <dimension ref="A1:AJ280"/>
  <sheetViews>
    <sheetView showGridLines="0" zoomScaleNormal="100" zoomScaleSheetLayoutView="100" workbookViewId="0">
      <pane ySplit="14" topLeftCell="A15" activePane="bottomLeft" state="frozen"/>
      <selection pane="bottomLeft" activeCell="A2" sqref="A2:Q2"/>
    </sheetView>
  </sheetViews>
  <sheetFormatPr defaultColWidth="9" defaultRowHeight="30" customHeight="1" x14ac:dyDescent="0.3"/>
  <cols>
    <col min="1" max="1" width="7.33203125" style="73" customWidth="1"/>
    <col min="2" max="2" width="6.58203125" style="73" customWidth="1"/>
    <col min="3" max="9" width="5.83203125" style="73" customWidth="1"/>
    <col min="10" max="10" width="10.58203125" style="73" customWidth="1"/>
    <col min="11" max="15" width="5.83203125" style="73" customWidth="1"/>
    <col min="16" max="16" width="8.08203125" style="73" customWidth="1"/>
    <col min="17" max="18" width="5.83203125" style="73" customWidth="1"/>
    <col min="19" max="19" width="9.08203125" style="33" customWidth="1"/>
    <col min="20" max="20" width="11.83203125" style="33" customWidth="1"/>
    <col min="21" max="21" width="9.08203125" style="33" customWidth="1"/>
    <col min="22" max="22" width="12.58203125" style="73" hidden="1" customWidth="1"/>
    <col min="23" max="23" width="9" style="14"/>
    <col min="24" max="24" width="11.58203125" style="14" customWidth="1"/>
    <col min="25" max="25" width="9" style="14"/>
    <col min="26" max="26" width="8.08203125" style="13" customWidth="1"/>
    <col min="27" max="27" width="6.08203125" style="14" customWidth="1"/>
    <col min="28" max="28" width="9" style="14"/>
    <col min="29" max="33" width="9" style="13"/>
    <col min="34" max="34" width="21.58203125" style="73" customWidth="1"/>
    <col min="35" max="16384" width="9" style="73"/>
  </cols>
  <sheetData>
    <row r="1" spans="1:36" ht="7" customHeight="1" x14ac:dyDescent="0.3">
      <c r="A1" s="231"/>
      <c r="B1" s="231"/>
      <c r="C1" s="231"/>
      <c r="D1" s="231"/>
      <c r="E1" s="231"/>
      <c r="F1" s="231"/>
      <c r="G1" s="231"/>
      <c r="H1" s="231"/>
      <c r="I1" s="231"/>
      <c r="J1" s="231"/>
      <c r="K1" s="231"/>
      <c r="L1" s="231"/>
      <c r="M1" s="231"/>
      <c r="N1" s="231"/>
      <c r="O1" s="231"/>
      <c r="P1" s="231"/>
      <c r="Q1" s="231"/>
      <c r="R1" s="231"/>
      <c r="S1" s="96"/>
      <c r="T1" s="13"/>
      <c r="U1" s="13"/>
    </row>
    <row r="2" spans="1:36" ht="21.65" customHeight="1" x14ac:dyDescent="0.3">
      <c r="A2" s="314" t="s">
        <v>112</v>
      </c>
      <c r="B2" s="314"/>
      <c r="C2" s="314"/>
      <c r="D2" s="315"/>
      <c r="E2" s="315"/>
      <c r="F2" s="315"/>
      <c r="G2" s="315"/>
      <c r="H2" s="315"/>
      <c r="I2" s="315"/>
      <c r="J2" s="316"/>
      <c r="K2" s="316"/>
      <c r="L2" s="316"/>
      <c r="M2" s="316"/>
      <c r="N2" s="316"/>
      <c r="O2" s="316"/>
      <c r="P2" s="316"/>
      <c r="Q2" s="316"/>
      <c r="R2" s="231"/>
      <c r="S2" s="97" t="s">
        <v>97</v>
      </c>
      <c r="T2" s="317" t="s">
        <v>143</v>
      </c>
      <c r="U2" s="318"/>
      <c r="W2" s="70"/>
    </row>
    <row r="3" spans="1:36" ht="24.65" customHeight="1" x14ac:dyDescent="0.3">
      <c r="A3" s="319" t="s">
        <v>114</v>
      </c>
      <c r="B3" s="320"/>
      <c r="C3" s="320"/>
      <c r="D3" s="320"/>
      <c r="E3" s="320"/>
      <c r="F3" s="320"/>
      <c r="G3" s="320"/>
      <c r="H3" s="320"/>
      <c r="I3" s="320"/>
      <c r="J3" s="320"/>
      <c r="K3" s="320"/>
      <c r="L3" s="320"/>
      <c r="M3" s="320"/>
      <c r="N3" s="320"/>
      <c r="O3" s="320"/>
      <c r="P3" s="320"/>
      <c r="Q3" s="320"/>
      <c r="R3" s="320"/>
      <c r="S3" s="321"/>
      <c r="T3" s="289" t="str">
        <f>IF($Y$16=TRUE,IF(COUNTIF(U15:U63,"&gt;0")&gt;0,"All-Day Activity checkbox cannot be marked if other time is tracked in rows.",""),IF((COUNTIFS(A15:A63,"",U15:U63,"&gt;0")&gt;0),"Time tracked exceeds your workday hours",IF((49-(COUNTIF($A$15:$A$63,"")+COUNTIF($R$15:$R$63,"LUNCH")))*15=U64,"",IF((49-(COUNTIF($A$15:$A$63,"")+COUNTIF($R$15:$R$63,"LUNCH")))*15&lt;U64,"Time tracked exceeds your workday hours.","You must track the entire time in each 15 minute-increment of your workday, excluding any lunch breaks."))))</f>
        <v/>
      </c>
      <c r="U3" s="290"/>
      <c r="W3" s="14">
        <f>IF(T3="",0,1)</f>
        <v>0</v>
      </c>
    </row>
    <row r="4" spans="1:36" ht="12.65" customHeight="1" x14ac:dyDescent="0.3">
      <c r="A4" s="231"/>
      <c r="B4" s="231"/>
      <c r="C4" s="231"/>
      <c r="D4" s="231"/>
      <c r="E4" s="231"/>
      <c r="F4" s="231"/>
      <c r="G4" s="231"/>
      <c r="H4" s="231"/>
      <c r="I4" s="231"/>
      <c r="J4" s="231"/>
      <c r="K4" s="231"/>
      <c r="L4" s="231"/>
      <c r="M4" s="231"/>
      <c r="N4" s="231"/>
      <c r="O4" s="231"/>
      <c r="P4" s="231"/>
      <c r="Q4" s="231"/>
      <c r="R4" s="231"/>
      <c r="S4" s="96"/>
      <c r="T4" s="289"/>
      <c r="U4" s="290"/>
      <c r="W4" s="77"/>
      <c r="Y4" s="15" t="s">
        <v>9</v>
      </c>
    </row>
    <row r="5" spans="1:36" s="17" customFormat="1" ht="12.65" customHeight="1" x14ac:dyDescent="0.25">
      <c r="A5" s="351" t="s">
        <v>8</v>
      </c>
      <c r="B5" s="352"/>
      <c r="C5" s="353" t="s">
        <v>85</v>
      </c>
      <c r="D5" s="354"/>
      <c r="E5" s="354"/>
      <c r="F5" s="354"/>
      <c r="G5" s="354"/>
      <c r="H5" s="355" t="s">
        <v>86</v>
      </c>
      <c r="I5" s="356"/>
      <c r="J5" s="357"/>
      <c r="K5" s="355" t="s">
        <v>111</v>
      </c>
      <c r="L5" s="356"/>
      <c r="M5" s="356"/>
      <c r="N5" s="356"/>
      <c r="O5" s="357"/>
      <c r="P5" s="358" t="s">
        <v>87</v>
      </c>
      <c r="Q5" s="359"/>
      <c r="R5" s="64"/>
      <c r="S5" s="43" t="s">
        <v>97</v>
      </c>
      <c r="T5" s="289"/>
      <c r="U5" s="290"/>
      <c r="W5" s="78"/>
      <c r="X5" s="18"/>
      <c r="Y5" s="19" t="s">
        <v>10</v>
      </c>
      <c r="Z5" s="20"/>
      <c r="AA5" s="18"/>
      <c r="AB5" s="18"/>
      <c r="AC5" s="20"/>
      <c r="AD5" s="20"/>
      <c r="AE5" s="20"/>
      <c r="AF5" s="20"/>
      <c r="AG5" s="20"/>
    </row>
    <row r="6" spans="1:36" ht="14.15" customHeight="1" x14ac:dyDescent="0.25">
      <c r="A6" s="341">
        <f>Monday!A6+5</f>
        <v>5</v>
      </c>
      <c r="B6" s="342"/>
      <c r="C6" s="343">
        <f>Monday!C6</f>
        <v>0</v>
      </c>
      <c r="D6" s="344"/>
      <c r="E6" s="344"/>
      <c r="F6" s="344"/>
      <c r="G6" s="345"/>
      <c r="H6" s="343">
        <f>Monday!H6</f>
        <v>0</v>
      </c>
      <c r="I6" s="344"/>
      <c r="J6" s="345"/>
      <c r="K6" s="343">
        <f>Monday!K6</f>
        <v>0</v>
      </c>
      <c r="L6" s="344"/>
      <c r="M6" s="344"/>
      <c r="N6" s="344"/>
      <c r="O6" s="345"/>
      <c r="P6" s="343">
        <f>Monday!P6</f>
        <v>0</v>
      </c>
      <c r="Q6" s="345"/>
      <c r="R6" s="62"/>
      <c r="S6" s="16"/>
      <c r="T6" s="289" t="str">
        <f>IF($AB$64&gt;0,"You must delete time tracked during your lunch break.","")</f>
        <v/>
      </c>
      <c r="U6" s="290"/>
      <c r="W6" s="14">
        <f>IF(T6="",0,1)</f>
        <v>0</v>
      </c>
    </row>
    <row r="7" spans="1:36" s="21" customFormat="1" ht="15" customHeight="1" x14ac:dyDescent="0.3">
      <c r="A7" s="98"/>
      <c r="B7" s="99"/>
      <c r="C7" s="99"/>
      <c r="D7" s="100"/>
      <c r="E7" s="100"/>
      <c r="F7" s="100"/>
      <c r="G7" s="100"/>
      <c r="H7" s="101"/>
      <c r="I7" s="102"/>
      <c r="J7" s="102"/>
      <c r="K7" s="340">
        <f>Monday!K7</f>
        <v>0</v>
      </c>
      <c r="L7" s="340"/>
      <c r="M7" s="340"/>
      <c r="N7" s="340"/>
      <c r="O7" s="340"/>
      <c r="P7" s="101"/>
      <c r="Q7" s="101"/>
      <c r="R7" s="101"/>
      <c r="S7" s="103" t="s">
        <v>97</v>
      </c>
      <c r="T7" s="289"/>
      <c r="U7" s="290"/>
      <c r="W7" s="23"/>
      <c r="X7" s="23"/>
      <c r="Y7" s="23"/>
      <c r="Z7" s="22"/>
      <c r="AA7" s="23"/>
      <c r="AB7" s="23"/>
      <c r="AC7" s="22"/>
      <c r="AD7" s="22"/>
      <c r="AE7" s="23"/>
      <c r="AF7" s="22"/>
      <c r="AG7" s="22"/>
    </row>
    <row r="8" spans="1:36" s="24" customFormat="1" ht="23.25" customHeight="1" x14ac:dyDescent="0.3">
      <c r="A8" s="287" t="s">
        <v>118</v>
      </c>
      <c r="B8" s="288"/>
      <c r="C8" s="288"/>
      <c r="D8" s="288"/>
      <c r="E8" s="288"/>
      <c r="F8" s="288"/>
      <c r="G8" s="288"/>
      <c r="H8" s="288"/>
      <c r="I8" s="288"/>
      <c r="J8" s="288"/>
      <c r="K8" s="288"/>
      <c r="L8" s="288"/>
      <c r="M8" s="288"/>
      <c r="N8" s="288"/>
      <c r="O8" s="288"/>
      <c r="P8" s="288"/>
      <c r="Q8" s="288"/>
      <c r="R8" s="288"/>
      <c r="S8" s="288"/>
      <c r="T8" s="289" t="str">
        <f>IF(SUM(W15:W63)&gt;0,"Time tracked in rows with a red highlighted cell exceeds 15 minutes.","")</f>
        <v/>
      </c>
      <c r="U8" s="290"/>
      <c r="W8" s="14">
        <f>IF(T8="",0,1)</f>
        <v>0</v>
      </c>
      <c r="X8" s="26"/>
      <c r="Y8" s="26"/>
      <c r="Z8" s="25"/>
      <c r="AA8" s="26"/>
      <c r="AB8" s="26"/>
      <c r="AC8" s="25"/>
      <c r="AD8" s="25"/>
      <c r="AE8" s="26"/>
      <c r="AF8" s="25"/>
      <c r="AG8" s="25"/>
    </row>
    <row r="9" spans="1:36" s="24" customFormat="1" ht="16.399999999999999" customHeight="1" x14ac:dyDescent="0.3">
      <c r="A9" s="104" t="s">
        <v>144</v>
      </c>
      <c r="B9" s="105"/>
      <c r="C9" s="105"/>
      <c r="D9" s="105"/>
      <c r="E9" s="105"/>
      <c r="F9" s="105"/>
      <c r="G9" s="105"/>
      <c r="H9" s="105"/>
      <c r="I9" s="105"/>
      <c r="J9" s="105"/>
      <c r="K9" s="105"/>
      <c r="L9" s="105"/>
      <c r="M9" s="105"/>
      <c r="N9" s="105"/>
      <c r="O9" s="105"/>
      <c r="P9" s="106"/>
      <c r="Q9" s="106"/>
      <c r="R9" s="106"/>
      <c r="S9" s="106"/>
      <c r="T9" s="289"/>
      <c r="U9" s="290"/>
      <c r="W9" s="26"/>
      <c r="X9" s="26"/>
      <c r="Y9" s="26"/>
      <c r="Z9" s="25"/>
      <c r="AA9" s="26"/>
      <c r="AB9" s="26"/>
      <c r="AC9" s="25"/>
      <c r="AD9" s="25"/>
      <c r="AE9" s="36" t="s">
        <v>23</v>
      </c>
      <c r="AF9" s="25"/>
      <c r="AG9" s="25"/>
    </row>
    <row r="10" spans="1:36" s="24" customFormat="1" ht="11.15" customHeight="1" thickBot="1" x14ac:dyDescent="0.35">
      <c r="A10" s="107"/>
      <c r="B10" s="231"/>
      <c r="C10" s="231"/>
      <c r="D10" s="231"/>
      <c r="E10" s="231"/>
      <c r="F10" s="231"/>
      <c r="G10" s="231"/>
      <c r="H10" s="108" t="str">
        <f>IF($Y$16=TRUE,IF($I$11="Select All-Day Activity if applicable","NOTE: You must select an item on the drop-down menu below.",""),"")</f>
        <v/>
      </c>
      <c r="I10" s="109"/>
      <c r="J10" s="231"/>
      <c r="K10" s="231"/>
      <c r="L10" s="231"/>
      <c r="M10" s="231"/>
      <c r="N10" s="231"/>
      <c r="O10" s="231"/>
      <c r="P10" s="110"/>
      <c r="Q10" s="110"/>
      <c r="R10" s="110"/>
      <c r="S10" s="110"/>
      <c r="T10" s="90"/>
      <c r="U10" s="90"/>
      <c r="W10" s="26">
        <f>W3+W6+W8</f>
        <v>0</v>
      </c>
      <c r="X10" s="26"/>
      <c r="Y10" s="26"/>
      <c r="Z10" s="25"/>
      <c r="AA10" s="26"/>
      <c r="AB10" s="26"/>
      <c r="AC10" s="25"/>
      <c r="AD10" s="25"/>
      <c r="AE10" s="36"/>
      <c r="AF10" s="25"/>
      <c r="AG10" s="25"/>
    </row>
    <row r="11" spans="1:36" ht="15" customHeight="1" x14ac:dyDescent="0.25">
      <c r="A11" s="291" t="s">
        <v>113</v>
      </c>
      <c r="B11" s="292"/>
      <c r="C11" s="292"/>
      <c r="D11" s="292"/>
      <c r="E11" s="292"/>
      <c r="F11" s="292"/>
      <c r="G11" s="292"/>
      <c r="H11" s="292"/>
      <c r="I11" s="295" t="s">
        <v>100</v>
      </c>
      <c r="J11" s="295"/>
      <c r="K11" s="295"/>
      <c r="L11" s="167"/>
      <c r="M11" s="58"/>
      <c r="N11" s="297" t="s">
        <v>88</v>
      </c>
      <c r="O11" s="297"/>
      <c r="P11" s="60">
        <v>0</v>
      </c>
      <c r="Q11" s="298" t="s">
        <v>107</v>
      </c>
      <c r="R11" s="299"/>
      <c r="S11" s="60">
        <v>0.5</v>
      </c>
      <c r="T11" s="67" t="s">
        <v>109</v>
      </c>
      <c r="U11" s="120">
        <f>U64/60</f>
        <v>0</v>
      </c>
      <c r="V11" s="11"/>
      <c r="AE11" s="14"/>
    </row>
    <row r="12" spans="1:36" ht="14.9" customHeight="1" thickBot="1" x14ac:dyDescent="0.3">
      <c r="A12" s="293"/>
      <c r="B12" s="294"/>
      <c r="C12" s="294"/>
      <c r="D12" s="294"/>
      <c r="E12" s="294"/>
      <c r="F12" s="294"/>
      <c r="G12" s="294"/>
      <c r="H12" s="294"/>
      <c r="I12" s="296"/>
      <c r="J12" s="296"/>
      <c r="K12" s="296"/>
      <c r="L12" s="168"/>
      <c r="M12" s="59"/>
      <c r="N12" s="300" t="s">
        <v>89</v>
      </c>
      <c r="O12" s="300"/>
      <c r="P12" s="61">
        <v>0</v>
      </c>
      <c r="Q12" s="301" t="s">
        <v>108</v>
      </c>
      <c r="R12" s="302"/>
      <c r="S12" s="61">
        <v>0.54166666666666663</v>
      </c>
      <c r="T12" s="57"/>
      <c r="U12" s="56"/>
      <c r="V12" s="12"/>
    </row>
    <row r="13" spans="1:36" ht="23.5" customHeight="1" thickBot="1" x14ac:dyDescent="0.35">
      <c r="A13" s="303" t="s">
        <v>0</v>
      </c>
      <c r="B13" s="305" t="s">
        <v>16</v>
      </c>
      <c r="C13" s="306"/>
      <c r="D13" s="306"/>
      <c r="E13" s="306"/>
      <c r="F13" s="306"/>
      <c r="G13" s="306"/>
      <c r="H13" s="336"/>
      <c r="I13" s="337"/>
      <c r="J13" s="286" t="s">
        <v>3</v>
      </c>
      <c r="K13" s="286" t="s">
        <v>101</v>
      </c>
      <c r="L13" s="310" t="s">
        <v>5</v>
      </c>
      <c r="M13" s="310"/>
      <c r="N13" s="338"/>
      <c r="O13" s="339"/>
      <c r="P13" s="285" t="s">
        <v>6</v>
      </c>
      <c r="Q13" s="52" t="s">
        <v>99</v>
      </c>
      <c r="R13" s="277" t="s">
        <v>2</v>
      </c>
      <c r="S13" s="278"/>
      <c r="T13" s="279"/>
      <c r="U13" s="283" t="s">
        <v>12</v>
      </c>
      <c r="V13" s="48" t="s">
        <v>11</v>
      </c>
    </row>
    <row r="14" spans="1:36" ht="10.5" customHeight="1" x14ac:dyDescent="0.3">
      <c r="A14" s="304"/>
      <c r="B14" s="55" t="s">
        <v>102</v>
      </c>
      <c r="C14" s="41" t="s">
        <v>19</v>
      </c>
      <c r="D14" s="41" t="s">
        <v>21</v>
      </c>
      <c r="E14" s="41" t="s">
        <v>116</v>
      </c>
      <c r="F14" s="41" t="s">
        <v>22</v>
      </c>
      <c r="G14" s="41" t="s">
        <v>4</v>
      </c>
      <c r="H14" s="41" t="s">
        <v>18</v>
      </c>
      <c r="I14" s="41" t="s">
        <v>20</v>
      </c>
      <c r="J14" s="309"/>
      <c r="K14" s="309"/>
      <c r="L14" s="40" t="s">
        <v>92</v>
      </c>
      <c r="M14" s="40" t="s">
        <v>172</v>
      </c>
      <c r="N14" s="41" t="s">
        <v>1</v>
      </c>
      <c r="O14" s="41" t="s">
        <v>93</v>
      </c>
      <c r="P14" s="286"/>
      <c r="Q14" s="63"/>
      <c r="R14" s="280"/>
      <c r="S14" s="281"/>
      <c r="T14" s="282"/>
      <c r="U14" s="284"/>
      <c r="V14" s="49"/>
      <c r="Y14" s="14" t="s">
        <v>97</v>
      </c>
    </row>
    <row r="15" spans="1:36" ht="15" customHeight="1" x14ac:dyDescent="0.3">
      <c r="A15" s="126" t="str">
        <f>IF(P11=P12,"",P11)</f>
        <v/>
      </c>
      <c r="B15" s="27"/>
      <c r="C15" s="27"/>
      <c r="D15" s="27"/>
      <c r="E15" s="27"/>
      <c r="F15" s="27"/>
      <c r="G15" s="27"/>
      <c r="H15" s="27"/>
      <c r="I15" s="27"/>
      <c r="J15" s="27"/>
      <c r="K15" s="27"/>
      <c r="L15" s="27"/>
      <c r="M15" s="27"/>
      <c r="N15" s="27"/>
      <c r="O15" s="27"/>
      <c r="P15" s="27"/>
      <c r="Q15" s="27"/>
      <c r="R15" s="256" t="str">
        <f>IF(A15&gt;$S$11-TIME(0,5,0),IF(A15&lt;$S$12,"LUNCH",""),"")</f>
        <v/>
      </c>
      <c r="S15" s="257"/>
      <c r="T15" s="258"/>
      <c r="U15" s="125">
        <f>IF(SUM(B15:P15)&gt;15,15,SUM(B15:P15))</f>
        <v>0</v>
      </c>
      <c r="V15" s="50" t="str">
        <f>IF(U15&lt;&gt;15,"ERROR","Y")</f>
        <v>ERROR</v>
      </c>
      <c r="W15" s="79">
        <f>IF(SUM(B15:P15)&gt;15,1,0)</f>
        <v>0</v>
      </c>
      <c r="X15" s="14" t="b">
        <v>0</v>
      </c>
      <c r="Y15" s="14" t="b">
        <v>1</v>
      </c>
      <c r="Z15" s="14"/>
      <c r="AA15" s="14" t="str">
        <f>IF(I15&gt;0,IF(R15="","TRUE","FALSE"),"FALSE")</f>
        <v>FALSE</v>
      </c>
      <c r="AB15" s="14">
        <f>IF(R15="LUNCH",IF(U15&gt;0,1,0),0)</f>
        <v>0</v>
      </c>
      <c r="AH15" s="38"/>
    </row>
    <row r="16" spans="1:36" ht="15" customHeight="1" x14ac:dyDescent="0.3">
      <c r="A16" s="127" t="str">
        <f t="shared" ref="A16:A63" si="0">IF(A15&gt;$P$12-TIME(0,20,0),"",IF(A15="","",A15+TIME(0,15,0)))</f>
        <v/>
      </c>
      <c r="B16" s="27"/>
      <c r="C16" s="28"/>
      <c r="D16" s="27"/>
      <c r="E16" s="28"/>
      <c r="F16" s="27"/>
      <c r="G16" s="28"/>
      <c r="H16" s="28"/>
      <c r="I16" s="28"/>
      <c r="J16" s="27"/>
      <c r="K16" s="27"/>
      <c r="L16" s="28"/>
      <c r="M16" s="28"/>
      <c r="N16" s="28"/>
      <c r="O16" s="28"/>
      <c r="P16" s="28"/>
      <c r="Q16" s="28"/>
      <c r="R16" s="256" t="str">
        <f t="shared" ref="R16:R63" si="1">IF(A16&gt;$S$11-TIME(0,5,0),IF(A16&lt;$S$12,"LUNCH",""),"")</f>
        <v/>
      </c>
      <c r="S16" s="257"/>
      <c r="T16" s="258"/>
      <c r="U16" s="125">
        <f t="shared" ref="U16:U63" si="2">IF(SUM(B16:P16)&gt;15,15,SUM(B16:P16))</f>
        <v>0</v>
      </c>
      <c r="V16" s="50" t="str">
        <f t="shared" ref="V16:V63" si="3">IF(U16&lt;&gt;15,"ERROR","Y")</f>
        <v>ERROR</v>
      </c>
      <c r="W16" s="79">
        <f t="shared" ref="W16:W63" si="4">IF(SUM(B16:P16)&gt;15,1,0)</f>
        <v>0</v>
      </c>
      <c r="X16" s="14" t="b">
        <v>0</v>
      </c>
      <c r="Y16" s="14" t="b">
        <v>0</v>
      </c>
      <c r="Z16" s="14" t="s">
        <v>26</v>
      </c>
      <c r="AA16" s="14" t="str">
        <f t="shared" ref="AA16:AA63" si="5">IF(I16&gt;0,IF(R16="","TRUE","FALSE"),"FALSE")</f>
        <v>FALSE</v>
      </c>
      <c r="AB16" s="14">
        <f t="shared" ref="AB16:AB63" si="6">IF(R16="LUNCH",IF(U16&gt;0,1,0),0)</f>
        <v>0</v>
      </c>
      <c r="AH16" s="39" t="s">
        <v>24</v>
      </c>
      <c r="AI16" s="37"/>
      <c r="AJ16" s="37"/>
    </row>
    <row r="17" spans="1:36" ht="15" customHeight="1" x14ac:dyDescent="0.3">
      <c r="A17" s="127" t="str">
        <f t="shared" si="0"/>
        <v/>
      </c>
      <c r="B17" s="27"/>
      <c r="C17" s="29"/>
      <c r="D17" s="27"/>
      <c r="E17" s="29"/>
      <c r="F17" s="27"/>
      <c r="G17" s="54"/>
      <c r="H17" s="27"/>
      <c r="I17" s="29"/>
      <c r="J17" s="27"/>
      <c r="K17" s="27"/>
      <c r="L17" s="29"/>
      <c r="M17" s="29"/>
      <c r="N17" s="29"/>
      <c r="O17" s="29"/>
      <c r="P17" s="29"/>
      <c r="Q17" s="27"/>
      <c r="R17" s="256" t="str">
        <f>IF(A17&gt;$S$11-TIME(0,5,0),IF(A17&lt;$S$12,"LUNCH",""),"")</f>
        <v/>
      </c>
      <c r="S17" s="257"/>
      <c r="T17" s="258"/>
      <c r="U17" s="125">
        <f t="shared" si="2"/>
        <v>0</v>
      </c>
      <c r="V17" s="50" t="str">
        <f t="shared" si="3"/>
        <v>ERROR</v>
      </c>
      <c r="W17" s="79">
        <f t="shared" si="4"/>
        <v>0</v>
      </c>
      <c r="X17" s="14" t="b">
        <v>0</v>
      </c>
      <c r="Z17" s="14" t="s">
        <v>27</v>
      </c>
      <c r="AA17" s="14" t="str">
        <f t="shared" si="5"/>
        <v>FALSE</v>
      </c>
      <c r="AB17" s="14">
        <f t="shared" si="6"/>
        <v>0</v>
      </c>
      <c r="AH17" s="39" t="s">
        <v>25</v>
      </c>
      <c r="AI17" s="37"/>
      <c r="AJ17" s="37"/>
    </row>
    <row r="18" spans="1:36" ht="15" customHeight="1" x14ac:dyDescent="0.3">
      <c r="A18" s="127" t="str">
        <f t="shared" si="0"/>
        <v/>
      </c>
      <c r="B18" s="27"/>
      <c r="C18" s="31"/>
      <c r="D18" s="27"/>
      <c r="E18" s="31"/>
      <c r="F18" s="27"/>
      <c r="G18" s="31"/>
      <c r="H18" s="28"/>
      <c r="I18" s="31"/>
      <c r="J18" s="27"/>
      <c r="K18" s="53"/>
      <c r="L18" s="31"/>
      <c r="M18" s="31"/>
      <c r="N18" s="31"/>
      <c r="O18" s="31"/>
      <c r="P18" s="31"/>
      <c r="Q18" s="28"/>
      <c r="R18" s="256" t="str">
        <f t="shared" si="1"/>
        <v/>
      </c>
      <c r="S18" s="257"/>
      <c r="T18" s="258"/>
      <c r="U18" s="125">
        <f t="shared" si="2"/>
        <v>0</v>
      </c>
      <c r="V18" s="50" t="str">
        <f t="shared" si="3"/>
        <v>ERROR</v>
      </c>
      <c r="W18" s="79">
        <f t="shared" si="4"/>
        <v>0</v>
      </c>
      <c r="X18" s="14" t="b">
        <v>0</v>
      </c>
      <c r="Z18" s="14"/>
      <c r="AA18" s="14" t="str">
        <f t="shared" si="5"/>
        <v>FALSE</v>
      </c>
      <c r="AB18" s="14">
        <f t="shared" si="6"/>
        <v>0</v>
      </c>
      <c r="AH18" s="38"/>
    </row>
    <row r="19" spans="1:36" ht="15" customHeight="1" x14ac:dyDescent="0.3">
      <c r="A19" s="127" t="str">
        <f t="shared" si="0"/>
        <v/>
      </c>
      <c r="B19" s="27"/>
      <c r="C19" s="31"/>
      <c r="D19" s="27"/>
      <c r="E19" s="31"/>
      <c r="F19" s="27"/>
      <c r="G19" s="31"/>
      <c r="H19" s="27"/>
      <c r="I19" s="31"/>
      <c r="J19" s="27"/>
      <c r="K19" s="53"/>
      <c r="L19" s="31"/>
      <c r="M19" s="31"/>
      <c r="N19" s="31"/>
      <c r="O19" s="31"/>
      <c r="P19" s="31"/>
      <c r="Q19" s="27"/>
      <c r="R19" s="256" t="str">
        <f t="shared" si="1"/>
        <v/>
      </c>
      <c r="S19" s="257"/>
      <c r="T19" s="258"/>
      <c r="U19" s="125">
        <f t="shared" si="2"/>
        <v>0</v>
      </c>
      <c r="V19" s="50" t="str">
        <f t="shared" si="3"/>
        <v>ERROR</v>
      </c>
      <c r="W19" s="79">
        <f t="shared" si="4"/>
        <v>0</v>
      </c>
      <c r="X19" s="14" t="b">
        <v>0</v>
      </c>
      <c r="Y19" s="42"/>
      <c r="Z19" s="42"/>
      <c r="AA19" s="14" t="str">
        <f t="shared" si="5"/>
        <v>FALSE</v>
      </c>
      <c r="AB19" s="14">
        <f t="shared" si="6"/>
        <v>0</v>
      </c>
      <c r="AH19" s="38"/>
    </row>
    <row r="20" spans="1:36" ht="15" customHeight="1" x14ac:dyDescent="0.3">
      <c r="A20" s="127" t="str">
        <f t="shared" si="0"/>
        <v/>
      </c>
      <c r="B20" s="27"/>
      <c r="C20" s="31"/>
      <c r="D20" s="27"/>
      <c r="E20" s="31"/>
      <c r="F20" s="27"/>
      <c r="G20" s="31"/>
      <c r="H20" s="28"/>
      <c r="I20" s="31"/>
      <c r="J20" s="27"/>
      <c r="K20" s="53"/>
      <c r="L20" s="31"/>
      <c r="M20" s="31"/>
      <c r="N20" s="31"/>
      <c r="O20" s="31"/>
      <c r="P20" s="31"/>
      <c r="Q20" s="28"/>
      <c r="R20" s="256" t="str">
        <f t="shared" si="1"/>
        <v/>
      </c>
      <c r="S20" s="257"/>
      <c r="T20" s="258"/>
      <c r="U20" s="125">
        <f t="shared" si="2"/>
        <v>0</v>
      </c>
      <c r="V20" s="50" t="str">
        <f t="shared" si="3"/>
        <v>ERROR</v>
      </c>
      <c r="W20" s="79">
        <f t="shared" si="4"/>
        <v>0</v>
      </c>
      <c r="X20" s="14" t="b">
        <v>0</v>
      </c>
      <c r="Y20" s="42"/>
      <c r="Z20" s="42"/>
      <c r="AA20" s="14" t="str">
        <f t="shared" si="5"/>
        <v>FALSE</v>
      </c>
      <c r="AB20" s="14">
        <f t="shared" si="6"/>
        <v>0</v>
      </c>
      <c r="AH20" s="38"/>
    </row>
    <row r="21" spans="1:36" ht="15" customHeight="1" x14ac:dyDescent="0.3">
      <c r="A21" s="127" t="str">
        <f t="shared" si="0"/>
        <v/>
      </c>
      <c r="B21" s="27"/>
      <c r="C21" s="31"/>
      <c r="D21" s="27"/>
      <c r="E21" s="31"/>
      <c r="F21" s="27"/>
      <c r="G21" s="31"/>
      <c r="H21" s="27"/>
      <c r="I21" s="31"/>
      <c r="J21" s="27"/>
      <c r="K21" s="53"/>
      <c r="L21" s="31"/>
      <c r="M21" s="31"/>
      <c r="N21" s="31"/>
      <c r="O21" s="31"/>
      <c r="P21" s="31"/>
      <c r="Q21" s="27"/>
      <c r="R21" s="256" t="str">
        <f>IF(A21&gt;$S$11-TIME(0,5,0),IF(A21&lt;$S$12,"LUNCH",""),"")</f>
        <v/>
      </c>
      <c r="S21" s="257"/>
      <c r="T21" s="258"/>
      <c r="U21" s="125">
        <f t="shared" si="2"/>
        <v>0</v>
      </c>
      <c r="V21" s="50" t="str">
        <f t="shared" si="3"/>
        <v>ERROR</v>
      </c>
      <c r="W21" s="79">
        <f t="shared" si="4"/>
        <v>0</v>
      </c>
      <c r="X21" s="14" t="b">
        <v>0</v>
      </c>
      <c r="Y21" s="42" t="s">
        <v>97</v>
      </c>
      <c r="Z21" s="42"/>
      <c r="AA21" s="14" t="str">
        <f t="shared" si="5"/>
        <v>FALSE</v>
      </c>
      <c r="AB21" s="14">
        <f t="shared" si="6"/>
        <v>0</v>
      </c>
      <c r="AH21" s="38"/>
    </row>
    <row r="22" spans="1:36" ht="15" customHeight="1" x14ac:dyDescent="0.3">
      <c r="A22" s="127" t="str">
        <f t="shared" si="0"/>
        <v/>
      </c>
      <c r="B22" s="27"/>
      <c r="C22" s="31"/>
      <c r="D22" s="27"/>
      <c r="E22" s="31"/>
      <c r="F22" s="27"/>
      <c r="G22" s="31"/>
      <c r="H22" s="28"/>
      <c r="I22" s="31"/>
      <c r="J22" s="27"/>
      <c r="K22" s="53"/>
      <c r="L22" s="31"/>
      <c r="M22" s="31"/>
      <c r="N22" s="31"/>
      <c r="O22" s="31"/>
      <c r="P22" s="31"/>
      <c r="Q22" s="28"/>
      <c r="R22" s="256" t="str">
        <f>IF(A22&gt;$S$11-TIME(0,5,0),IF(A22&lt;$S$12,"LUNCH",""),"")</f>
        <v/>
      </c>
      <c r="S22" s="257"/>
      <c r="T22" s="258"/>
      <c r="U22" s="125">
        <f t="shared" si="2"/>
        <v>0</v>
      </c>
      <c r="V22" s="50" t="str">
        <f t="shared" si="3"/>
        <v>ERROR</v>
      </c>
      <c r="W22" s="79">
        <f t="shared" si="4"/>
        <v>0</v>
      </c>
      <c r="X22" s="14" t="b">
        <v>0</v>
      </c>
      <c r="Y22" s="42"/>
      <c r="Z22" s="42"/>
      <c r="AA22" s="14" t="str">
        <f t="shared" si="5"/>
        <v>FALSE</v>
      </c>
      <c r="AB22" s="14">
        <f t="shared" si="6"/>
        <v>0</v>
      </c>
    </row>
    <row r="23" spans="1:36" ht="15" customHeight="1" x14ac:dyDescent="0.3">
      <c r="A23" s="127" t="str">
        <f t="shared" si="0"/>
        <v/>
      </c>
      <c r="B23" s="27"/>
      <c r="C23" s="31"/>
      <c r="D23" s="27"/>
      <c r="E23" s="31"/>
      <c r="F23" s="27"/>
      <c r="G23" s="31"/>
      <c r="H23" s="27"/>
      <c r="I23" s="31"/>
      <c r="J23" s="27"/>
      <c r="K23" s="53"/>
      <c r="L23" s="31"/>
      <c r="M23" s="31"/>
      <c r="N23" s="31"/>
      <c r="O23" s="31"/>
      <c r="P23" s="31"/>
      <c r="Q23" s="27"/>
      <c r="R23" s="256" t="str">
        <f t="shared" si="1"/>
        <v/>
      </c>
      <c r="S23" s="257"/>
      <c r="T23" s="258"/>
      <c r="U23" s="125">
        <f t="shared" si="2"/>
        <v>0</v>
      </c>
      <c r="V23" s="50" t="str">
        <f t="shared" si="3"/>
        <v>ERROR</v>
      </c>
      <c r="W23" s="79">
        <f t="shared" si="4"/>
        <v>0</v>
      </c>
      <c r="X23" s="14" t="b">
        <v>0</v>
      </c>
      <c r="Y23" s="42"/>
      <c r="Z23" s="42"/>
      <c r="AA23" s="14" t="str">
        <f t="shared" si="5"/>
        <v>FALSE</v>
      </c>
      <c r="AB23" s="14">
        <f t="shared" si="6"/>
        <v>0</v>
      </c>
    </row>
    <row r="24" spans="1:36" ht="15" customHeight="1" x14ac:dyDescent="0.3">
      <c r="A24" s="127" t="str">
        <f t="shared" si="0"/>
        <v/>
      </c>
      <c r="B24" s="27"/>
      <c r="C24" s="31"/>
      <c r="D24" s="27"/>
      <c r="E24" s="31"/>
      <c r="F24" s="27"/>
      <c r="G24" s="31"/>
      <c r="H24" s="28"/>
      <c r="I24" s="31"/>
      <c r="J24" s="27"/>
      <c r="K24" s="53"/>
      <c r="L24" s="31"/>
      <c r="M24" s="31"/>
      <c r="N24" s="31"/>
      <c r="O24" s="31"/>
      <c r="P24" s="31"/>
      <c r="Q24" s="28"/>
      <c r="R24" s="256" t="str">
        <f t="shared" si="1"/>
        <v/>
      </c>
      <c r="S24" s="257"/>
      <c r="T24" s="258"/>
      <c r="U24" s="125">
        <f t="shared" si="2"/>
        <v>0</v>
      </c>
      <c r="V24" s="50" t="str">
        <f t="shared" si="3"/>
        <v>ERROR</v>
      </c>
      <c r="W24" s="79">
        <f t="shared" si="4"/>
        <v>0</v>
      </c>
      <c r="X24" s="14" t="b">
        <v>0</v>
      </c>
      <c r="Y24" s="42"/>
      <c r="Z24" s="42"/>
      <c r="AA24" s="14" t="str">
        <f t="shared" si="5"/>
        <v>FALSE</v>
      </c>
      <c r="AB24" s="14">
        <f t="shared" si="6"/>
        <v>0</v>
      </c>
    </row>
    <row r="25" spans="1:36" ht="15" customHeight="1" x14ac:dyDescent="0.3">
      <c r="A25" s="127" t="str">
        <f t="shared" si="0"/>
        <v/>
      </c>
      <c r="B25" s="27"/>
      <c r="C25" s="31"/>
      <c r="D25" s="27"/>
      <c r="E25" s="31"/>
      <c r="F25" s="27"/>
      <c r="G25" s="31"/>
      <c r="H25" s="27"/>
      <c r="I25" s="31"/>
      <c r="J25" s="27"/>
      <c r="K25" s="53"/>
      <c r="L25" s="31"/>
      <c r="M25" s="31"/>
      <c r="N25" s="31"/>
      <c r="O25" s="31"/>
      <c r="P25" s="31"/>
      <c r="Q25" s="27"/>
      <c r="R25" s="256" t="str">
        <f t="shared" si="1"/>
        <v/>
      </c>
      <c r="S25" s="257"/>
      <c r="T25" s="258"/>
      <c r="U25" s="125">
        <f t="shared" si="2"/>
        <v>0</v>
      </c>
      <c r="V25" s="50" t="str">
        <f t="shared" si="3"/>
        <v>ERROR</v>
      </c>
      <c r="W25" s="79">
        <f t="shared" si="4"/>
        <v>0</v>
      </c>
      <c r="X25" s="14" t="b">
        <v>0</v>
      </c>
      <c r="AA25" s="14" t="str">
        <f t="shared" si="5"/>
        <v>FALSE</v>
      </c>
      <c r="AB25" s="14">
        <f t="shared" si="6"/>
        <v>0</v>
      </c>
    </row>
    <row r="26" spans="1:36" ht="15" customHeight="1" x14ac:dyDescent="0.3">
      <c r="A26" s="127" t="str">
        <f t="shared" si="0"/>
        <v/>
      </c>
      <c r="B26" s="27"/>
      <c r="C26" s="31"/>
      <c r="D26" s="27"/>
      <c r="E26" s="31"/>
      <c r="F26" s="27"/>
      <c r="G26" s="31"/>
      <c r="H26" s="28"/>
      <c r="I26" s="31"/>
      <c r="J26" s="27"/>
      <c r="K26" s="53"/>
      <c r="L26" s="31"/>
      <c r="M26" s="31"/>
      <c r="N26" s="31"/>
      <c r="O26" s="31"/>
      <c r="P26" s="31"/>
      <c r="Q26" s="28"/>
      <c r="R26" s="256" t="str">
        <f t="shared" si="1"/>
        <v/>
      </c>
      <c r="S26" s="257"/>
      <c r="T26" s="258"/>
      <c r="U26" s="125">
        <f t="shared" si="2"/>
        <v>0</v>
      </c>
      <c r="V26" s="50" t="str">
        <f t="shared" si="3"/>
        <v>ERROR</v>
      </c>
      <c r="W26" s="79">
        <f t="shared" si="4"/>
        <v>0</v>
      </c>
      <c r="X26" s="14" t="b">
        <v>0</v>
      </c>
      <c r="AA26" s="14" t="str">
        <f t="shared" si="5"/>
        <v>FALSE</v>
      </c>
      <c r="AB26" s="14">
        <f t="shared" si="6"/>
        <v>0</v>
      </c>
    </row>
    <row r="27" spans="1:36" ht="15" customHeight="1" x14ac:dyDescent="0.3">
      <c r="A27" s="127" t="str">
        <f t="shared" si="0"/>
        <v/>
      </c>
      <c r="B27" s="27"/>
      <c r="C27" s="31"/>
      <c r="D27" s="27"/>
      <c r="E27" s="31"/>
      <c r="F27" s="27"/>
      <c r="G27" s="31"/>
      <c r="H27" s="27"/>
      <c r="I27" s="31"/>
      <c r="J27" s="27"/>
      <c r="K27" s="53"/>
      <c r="L27" s="31"/>
      <c r="M27" s="31"/>
      <c r="N27" s="31"/>
      <c r="O27" s="31"/>
      <c r="P27" s="31"/>
      <c r="Q27" s="27"/>
      <c r="R27" s="256" t="str">
        <f t="shared" si="1"/>
        <v/>
      </c>
      <c r="S27" s="257"/>
      <c r="T27" s="258"/>
      <c r="U27" s="125">
        <f t="shared" si="2"/>
        <v>0</v>
      </c>
      <c r="V27" s="50" t="str">
        <f t="shared" si="3"/>
        <v>ERROR</v>
      </c>
      <c r="W27" s="79">
        <f t="shared" si="4"/>
        <v>0</v>
      </c>
      <c r="X27" s="14" t="b">
        <v>0</v>
      </c>
      <c r="AA27" s="14" t="str">
        <f t="shared" si="5"/>
        <v>FALSE</v>
      </c>
      <c r="AB27" s="14">
        <f t="shared" si="6"/>
        <v>0</v>
      </c>
    </row>
    <row r="28" spans="1:36" ht="15" customHeight="1" x14ac:dyDescent="0.3">
      <c r="A28" s="127" t="str">
        <f t="shared" si="0"/>
        <v/>
      </c>
      <c r="B28" s="27"/>
      <c r="C28" s="31"/>
      <c r="D28" s="27"/>
      <c r="E28" s="31"/>
      <c r="F28" s="27"/>
      <c r="G28" s="31"/>
      <c r="H28" s="28"/>
      <c r="I28" s="31"/>
      <c r="J28" s="31"/>
      <c r="K28" s="31"/>
      <c r="L28" s="31"/>
      <c r="M28" s="31"/>
      <c r="N28" s="31"/>
      <c r="O28" s="31"/>
      <c r="P28" s="31"/>
      <c r="Q28" s="28"/>
      <c r="R28" s="256" t="str">
        <f t="shared" si="1"/>
        <v/>
      </c>
      <c r="S28" s="257"/>
      <c r="T28" s="258"/>
      <c r="U28" s="125">
        <f t="shared" si="2"/>
        <v>0</v>
      </c>
      <c r="V28" s="50" t="str">
        <f t="shared" si="3"/>
        <v>ERROR</v>
      </c>
      <c r="W28" s="79">
        <f t="shared" si="4"/>
        <v>0</v>
      </c>
      <c r="X28" s="14" t="b">
        <v>0</v>
      </c>
      <c r="AA28" s="14" t="str">
        <f t="shared" si="5"/>
        <v>FALSE</v>
      </c>
      <c r="AB28" s="14">
        <f t="shared" si="6"/>
        <v>0</v>
      </c>
    </row>
    <row r="29" spans="1:36" ht="15" customHeight="1" x14ac:dyDescent="0.3">
      <c r="A29" s="127" t="str">
        <f t="shared" si="0"/>
        <v/>
      </c>
      <c r="B29" s="27"/>
      <c r="C29" s="31"/>
      <c r="D29" s="27"/>
      <c r="E29" s="31"/>
      <c r="F29" s="27"/>
      <c r="G29" s="31"/>
      <c r="H29" s="27"/>
      <c r="I29" s="31"/>
      <c r="J29" s="31"/>
      <c r="K29" s="31"/>
      <c r="L29" s="31"/>
      <c r="M29" s="31"/>
      <c r="N29" s="31"/>
      <c r="O29" s="31"/>
      <c r="P29" s="31"/>
      <c r="Q29" s="27"/>
      <c r="R29" s="256" t="str">
        <f t="shared" si="1"/>
        <v/>
      </c>
      <c r="S29" s="257"/>
      <c r="T29" s="258"/>
      <c r="U29" s="125">
        <f t="shared" si="2"/>
        <v>0</v>
      </c>
      <c r="V29" s="50" t="str">
        <f t="shared" si="3"/>
        <v>ERROR</v>
      </c>
      <c r="W29" s="79">
        <f t="shared" si="4"/>
        <v>0</v>
      </c>
      <c r="X29" s="14" t="b">
        <v>0</v>
      </c>
      <c r="AA29" s="14" t="str">
        <f t="shared" si="5"/>
        <v>FALSE</v>
      </c>
      <c r="AB29" s="14">
        <f t="shared" si="6"/>
        <v>0</v>
      </c>
    </row>
    <row r="30" spans="1:36" ht="15" customHeight="1" x14ac:dyDescent="0.3">
      <c r="A30" s="127" t="str">
        <f>IF(A29&gt;$P$12-TIME(0,20,0),"",IF(A29="","",A29+TIME(0,15,0)))</f>
        <v/>
      </c>
      <c r="B30" s="31"/>
      <c r="C30" s="31"/>
      <c r="D30" s="27"/>
      <c r="E30" s="31"/>
      <c r="F30" s="27"/>
      <c r="G30" s="31"/>
      <c r="H30" s="28"/>
      <c r="I30" s="31"/>
      <c r="J30" s="31"/>
      <c r="K30" s="31"/>
      <c r="L30" s="31"/>
      <c r="M30" s="31"/>
      <c r="N30" s="31"/>
      <c r="O30" s="31"/>
      <c r="P30" s="31"/>
      <c r="Q30" s="28"/>
      <c r="R30" s="256" t="str">
        <f t="shared" si="1"/>
        <v/>
      </c>
      <c r="S30" s="257"/>
      <c r="T30" s="258"/>
      <c r="U30" s="125">
        <f t="shared" si="2"/>
        <v>0</v>
      </c>
      <c r="V30" s="50" t="str">
        <f t="shared" si="3"/>
        <v>ERROR</v>
      </c>
      <c r="W30" s="79">
        <f t="shared" si="4"/>
        <v>0</v>
      </c>
      <c r="X30" s="14" t="b">
        <v>0</v>
      </c>
      <c r="AA30" s="14" t="str">
        <f t="shared" si="5"/>
        <v>FALSE</v>
      </c>
      <c r="AB30" s="14">
        <f t="shared" si="6"/>
        <v>0</v>
      </c>
    </row>
    <row r="31" spans="1:36" ht="15" customHeight="1" x14ac:dyDescent="0.3">
      <c r="A31" s="127" t="str">
        <f t="shared" si="0"/>
        <v/>
      </c>
      <c r="B31" s="31"/>
      <c r="C31" s="31"/>
      <c r="D31" s="27"/>
      <c r="E31" s="31"/>
      <c r="F31" s="27"/>
      <c r="G31" s="31"/>
      <c r="H31" s="27"/>
      <c r="I31" s="31"/>
      <c r="J31" s="31"/>
      <c r="K31" s="31"/>
      <c r="L31" s="31"/>
      <c r="M31" s="31"/>
      <c r="N31" s="31"/>
      <c r="O31" s="31"/>
      <c r="P31" s="31"/>
      <c r="Q31" s="27"/>
      <c r="R31" s="256" t="str">
        <f t="shared" si="1"/>
        <v/>
      </c>
      <c r="S31" s="257"/>
      <c r="T31" s="258"/>
      <c r="U31" s="125">
        <f t="shared" si="2"/>
        <v>0</v>
      </c>
      <c r="V31" s="50" t="str">
        <f t="shared" si="3"/>
        <v>ERROR</v>
      </c>
      <c r="W31" s="79">
        <f t="shared" si="4"/>
        <v>0</v>
      </c>
      <c r="X31" s="14" t="b">
        <v>0</v>
      </c>
      <c r="AA31" s="14" t="str">
        <f t="shared" si="5"/>
        <v>FALSE</v>
      </c>
      <c r="AB31" s="14">
        <f t="shared" si="6"/>
        <v>0</v>
      </c>
    </row>
    <row r="32" spans="1:36" ht="15" customHeight="1" x14ac:dyDescent="0.3">
      <c r="A32" s="127" t="str">
        <f t="shared" si="0"/>
        <v/>
      </c>
      <c r="B32" s="31"/>
      <c r="C32" s="31"/>
      <c r="D32" s="27"/>
      <c r="E32" s="31"/>
      <c r="F32" s="27"/>
      <c r="G32" s="31"/>
      <c r="H32" s="28"/>
      <c r="I32" s="31"/>
      <c r="J32" s="31"/>
      <c r="K32" s="31"/>
      <c r="L32" s="31"/>
      <c r="M32" s="31"/>
      <c r="N32" s="31"/>
      <c r="O32" s="31"/>
      <c r="P32" s="31"/>
      <c r="Q32" s="28"/>
      <c r="R32" s="256" t="str">
        <f t="shared" si="1"/>
        <v/>
      </c>
      <c r="S32" s="257"/>
      <c r="T32" s="258"/>
      <c r="U32" s="125">
        <f t="shared" si="2"/>
        <v>0</v>
      </c>
      <c r="V32" s="50" t="str">
        <f t="shared" si="3"/>
        <v>ERROR</v>
      </c>
      <c r="W32" s="79">
        <f t="shared" si="4"/>
        <v>0</v>
      </c>
      <c r="X32" s="14" t="b">
        <v>0</v>
      </c>
      <c r="AA32" s="14" t="str">
        <f t="shared" si="5"/>
        <v>FALSE</v>
      </c>
      <c r="AB32" s="14">
        <f t="shared" si="6"/>
        <v>0</v>
      </c>
    </row>
    <row r="33" spans="1:28" ht="15" customHeight="1" x14ac:dyDescent="0.3">
      <c r="A33" s="127" t="str">
        <f t="shared" si="0"/>
        <v/>
      </c>
      <c r="B33" s="30"/>
      <c r="C33" s="30"/>
      <c r="D33" s="27"/>
      <c r="E33" s="30"/>
      <c r="F33" s="27"/>
      <c r="G33" s="31"/>
      <c r="H33" s="27"/>
      <c r="I33" s="30"/>
      <c r="J33" s="30"/>
      <c r="K33" s="30"/>
      <c r="L33" s="30"/>
      <c r="M33" s="30"/>
      <c r="N33" s="30"/>
      <c r="O33" s="30"/>
      <c r="P33" s="30"/>
      <c r="Q33" s="27"/>
      <c r="R33" s="256" t="str">
        <f t="shared" si="1"/>
        <v/>
      </c>
      <c r="S33" s="257"/>
      <c r="T33" s="258"/>
      <c r="U33" s="125">
        <f t="shared" si="2"/>
        <v>0</v>
      </c>
      <c r="V33" s="50" t="str">
        <f t="shared" si="3"/>
        <v>ERROR</v>
      </c>
      <c r="W33" s="79">
        <f t="shared" si="4"/>
        <v>0</v>
      </c>
      <c r="X33" s="14" t="b">
        <v>0</v>
      </c>
      <c r="AA33" s="14" t="str">
        <f t="shared" si="5"/>
        <v>FALSE</v>
      </c>
      <c r="AB33" s="14">
        <f t="shared" si="6"/>
        <v>0</v>
      </c>
    </row>
    <row r="34" spans="1:28" ht="15" customHeight="1" x14ac:dyDescent="0.3">
      <c r="A34" s="127" t="str">
        <f t="shared" si="0"/>
        <v/>
      </c>
      <c r="B34" s="30"/>
      <c r="C34" s="30"/>
      <c r="D34" s="27"/>
      <c r="E34" s="30"/>
      <c r="F34" s="27"/>
      <c r="G34" s="30"/>
      <c r="H34" s="28"/>
      <c r="I34" s="30"/>
      <c r="J34" s="30"/>
      <c r="K34" s="30"/>
      <c r="L34" s="30"/>
      <c r="M34" s="30"/>
      <c r="N34" s="30"/>
      <c r="O34" s="30"/>
      <c r="P34" s="30"/>
      <c r="Q34" s="28"/>
      <c r="R34" s="256" t="str">
        <f t="shared" si="1"/>
        <v/>
      </c>
      <c r="S34" s="257"/>
      <c r="T34" s="258"/>
      <c r="U34" s="125">
        <f t="shared" si="2"/>
        <v>0</v>
      </c>
      <c r="V34" s="50" t="str">
        <f t="shared" si="3"/>
        <v>ERROR</v>
      </c>
      <c r="W34" s="79">
        <f t="shared" si="4"/>
        <v>0</v>
      </c>
      <c r="X34" s="14" t="b">
        <v>0</v>
      </c>
      <c r="AA34" s="14" t="str">
        <f t="shared" si="5"/>
        <v>FALSE</v>
      </c>
      <c r="AB34" s="14">
        <f t="shared" si="6"/>
        <v>0</v>
      </c>
    </row>
    <row r="35" spans="1:28" ht="15" customHeight="1" x14ac:dyDescent="0.3">
      <c r="A35" s="127" t="str">
        <f t="shared" si="0"/>
        <v/>
      </c>
      <c r="B35" s="30"/>
      <c r="C35" s="30"/>
      <c r="D35" s="27"/>
      <c r="E35" s="30"/>
      <c r="F35" s="27"/>
      <c r="G35" s="31"/>
      <c r="H35" s="27"/>
      <c r="I35" s="30"/>
      <c r="J35" s="30"/>
      <c r="K35" s="30"/>
      <c r="L35" s="30"/>
      <c r="M35" s="30"/>
      <c r="N35" s="30"/>
      <c r="O35" s="30"/>
      <c r="P35" s="30"/>
      <c r="Q35" s="27"/>
      <c r="R35" s="256" t="str">
        <f t="shared" si="1"/>
        <v/>
      </c>
      <c r="S35" s="257"/>
      <c r="T35" s="258"/>
      <c r="U35" s="125">
        <f t="shared" si="2"/>
        <v>0</v>
      </c>
      <c r="V35" s="50" t="str">
        <f t="shared" si="3"/>
        <v>ERROR</v>
      </c>
      <c r="W35" s="79">
        <f t="shared" si="4"/>
        <v>0</v>
      </c>
      <c r="X35" s="14" t="b">
        <v>0</v>
      </c>
      <c r="AA35" s="14" t="str">
        <f t="shared" si="5"/>
        <v>FALSE</v>
      </c>
      <c r="AB35" s="14">
        <f t="shared" si="6"/>
        <v>0</v>
      </c>
    </row>
    <row r="36" spans="1:28" ht="15" customHeight="1" x14ac:dyDescent="0.3">
      <c r="A36" s="127" t="str">
        <f t="shared" si="0"/>
        <v/>
      </c>
      <c r="B36" s="30"/>
      <c r="C36" s="30"/>
      <c r="D36" s="27"/>
      <c r="E36" s="30"/>
      <c r="F36" s="27"/>
      <c r="G36" s="30"/>
      <c r="H36" s="28"/>
      <c r="I36" s="30"/>
      <c r="J36" s="30"/>
      <c r="K36" s="30"/>
      <c r="L36" s="30"/>
      <c r="M36" s="30"/>
      <c r="N36" s="30"/>
      <c r="O36" s="30"/>
      <c r="P36" s="30"/>
      <c r="Q36" s="28"/>
      <c r="R36" s="256" t="str">
        <f t="shared" si="1"/>
        <v/>
      </c>
      <c r="S36" s="257"/>
      <c r="T36" s="258"/>
      <c r="U36" s="125">
        <f t="shared" si="2"/>
        <v>0</v>
      </c>
      <c r="V36" s="50" t="str">
        <f t="shared" si="3"/>
        <v>ERROR</v>
      </c>
      <c r="W36" s="79">
        <f t="shared" si="4"/>
        <v>0</v>
      </c>
      <c r="X36" s="14" t="b">
        <v>0</v>
      </c>
      <c r="AA36" s="14" t="str">
        <f t="shared" si="5"/>
        <v>FALSE</v>
      </c>
      <c r="AB36" s="14">
        <f t="shared" si="6"/>
        <v>0</v>
      </c>
    </row>
    <row r="37" spans="1:28" ht="15" customHeight="1" x14ac:dyDescent="0.3">
      <c r="A37" s="127" t="str">
        <f t="shared" si="0"/>
        <v/>
      </c>
      <c r="B37" s="30"/>
      <c r="C37" s="30"/>
      <c r="D37" s="27"/>
      <c r="E37" s="30"/>
      <c r="F37" s="27"/>
      <c r="G37" s="31"/>
      <c r="H37" s="27"/>
      <c r="I37" s="30"/>
      <c r="J37" s="30"/>
      <c r="K37" s="30"/>
      <c r="L37" s="30"/>
      <c r="M37" s="30"/>
      <c r="N37" s="30"/>
      <c r="O37" s="30"/>
      <c r="P37" s="30"/>
      <c r="Q37" s="27"/>
      <c r="R37" s="256" t="str">
        <f t="shared" si="1"/>
        <v/>
      </c>
      <c r="S37" s="257"/>
      <c r="T37" s="258"/>
      <c r="U37" s="125">
        <f t="shared" si="2"/>
        <v>0</v>
      </c>
      <c r="V37" s="50" t="str">
        <f t="shared" si="3"/>
        <v>ERROR</v>
      </c>
      <c r="W37" s="79">
        <f t="shared" si="4"/>
        <v>0</v>
      </c>
      <c r="X37" s="14" t="b">
        <v>0</v>
      </c>
      <c r="AA37" s="14" t="str">
        <f t="shared" si="5"/>
        <v>FALSE</v>
      </c>
      <c r="AB37" s="14">
        <f t="shared" si="6"/>
        <v>0</v>
      </c>
    </row>
    <row r="38" spans="1:28" ht="15" customHeight="1" x14ac:dyDescent="0.3">
      <c r="A38" s="127" t="str">
        <f t="shared" si="0"/>
        <v/>
      </c>
      <c r="B38" s="30"/>
      <c r="C38" s="30"/>
      <c r="D38" s="27"/>
      <c r="E38" s="30"/>
      <c r="F38" s="27"/>
      <c r="G38" s="30"/>
      <c r="H38" s="28"/>
      <c r="I38" s="30"/>
      <c r="J38" s="30"/>
      <c r="K38" s="30"/>
      <c r="L38" s="30"/>
      <c r="M38" s="30"/>
      <c r="N38" s="30"/>
      <c r="O38" s="30"/>
      <c r="P38" s="30"/>
      <c r="Q38" s="28"/>
      <c r="R38" s="256" t="str">
        <f t="shared" si="1"/>
        <v/>
      </c>
      <c r="S38" s="257"/>
      <c r="T38" s="258"/>
      <c r="U38" s="125">
        <f t="shared" si="2"/>
        <v>0</v>
      </c>
      <c r="V38" s="50" t="str">
        <f t="shared" si="3"/>
        <v>ERROR</v>
      </c>
      <c r="W38" s="79">
        <f t="shared" si="4"/>
        <v>0</v>
      </c>
      <c r="X38" s="14" t="b">
        <v>0</v>
      </c>
      <c r="AA38" s="14" t="str">
        <f t="shared" si="5"/>
        <v>FALSE</v>
      </c>
      <c r="AB38" s="14">
        <f t="shared" si="6"/>
        <v>0</v>
      </c>
    </row>
    <row r="39" spans="1:28" ht="15" customHeight="1" x14ac:dyDescent="0.3">
      <c r="A39" s="127" t="str">
        <f t="shared" si="0"/>
        <v/>
      </c>
      <c r="B39" s="30"/>
      <c r="C39" s="30"/>
      <c r="D39" s="27"/>
      <c r="E39" s="30"/>
      <c r="F39" s="27"/>
      <c r="G39" s="31"/>
      <c r="H39" s="27"/>
      <c r="I39" s="30"/>
      <c r="J39" s="30"/>
      <c r="K39" s="30"/>
      <c r="L39" s="30"/>
      <c r="M39" s="30"/>
      <c r="N39" s="30"/>
      <c r="O39" s="30"/>
      <c r="P39" s="30"/>
      <c r="Q39" s="27"/>
      <c r="R39" s="256" t="str">
        <f t="shared" si="1"/>
        <v/>
      </c>
      <c r="S39" s="257"/>
      <c r="T39" s="258"/>
      <c r="U39" s="125">
        <f t="shared" si="2"/>
        <v>0</v>
      </c>
      <c r="V39" s="50" t="str">
        <f t="shared" si="3"/>
        <v>ERROR</v>
      </c>
      <c r="W39" s="79">
        <f t="shared" si="4"/>
        <v>0</v>
      </c>
      <c r="X39" s="14" t="b">
        <v>0</v>
      </c>
      <c r="AA39" s="14" t="str">
        <f t="shared" si="5"/>
        <v>FALSE</v>
      </c>
      <c r="AB39" s="14">
        <f t="shared" si="6"/>
        <v>0</v>
      </c>
    </row>
    <row r="40" spans="1:28" ht="15" customHeight="1" x14ac:dyDescent="0.3">
      <c r="A40" s="127" t="str">
        <f t="shared" si="0"/>
        <v/>
      </c>
      <c r="B40" s="30"/>
      <c r="C40" s="30"/>
      <c r="D40" s="27"/>
      <c r="E40" s="30"/>
      <c r="F40" s="27"/>
      <c r="G40" s="30"/>
      <c r="H40" s="28"/>
      <c r="I40" s="30"/>
      <c r="J40" s="30"/>
      <c r="K40" s="30"/>
      <c r="L40" s="30"/>
      <c r="M40" s="30"/>
      <c r="N40" s="30"/>
      <c r="O40" s="30"/>
      <c r="P40" s="30"/>
      <c r="Q40" s="28"/>
      <c r="R40" s="256" t="str">
        <f t="shared" si="1"/>
        <v/>
      </c>
      <c r="S40" s="257"/>
      <c r="T40" s="258"/>
      <c r="U40" s="125">
        <f t="shared" si="2"/>
        <v>0</v>
      </c>
      <c r="V40" s="50" t="str">
        <f t="shared" si="3"/>
        <v>ERROR</v>
      </c>
      <c r="W40" s="79">
        <f t="shared" si="4"/>
        <v>0</v>
      </c>
      <c r="X40" s="14" t="b">
        <v>0</v>
      </c>
      <c r="AA40" s="14" t="str">
        <f t="shared" si="5"/>
        <v>FALSE</v>
      </c>
      <c r="AB40" s="14">
        <f t="shared" si="6"/>
        <v>0</v>
      </c>
    </row>
    <row r="41" spans="1:28" ht="15" customHeight="1" x14ac:dyDescent="0.3">
      <c r="A41" s="127" t="str">
        <f t="shared" si="0"/>
        <v/>
      </c>
      <c r="B41" s="30"/>
      <c r="C41" s="30"/>
      <c r="D41" s="27"/>
      <c r="E41" s="30"/>
      <c r="F41" s="27"/>
      <c r="G41" s="31"/>
      <c r="H41" s="27"/>
      <c r="I41" s="30"/>
      <c r="J41" s="30"/>
      <c r="K41" s="30"/>
      <c r="L41" s="30"/>
      <c r="M41" s="30"/>
      <c r="N41" s="30"/>
      <c r="O41" s="30"/>
      <c r="P41" s="30"/>
      <c r="Q41" s="27"/>
      <c r="R41" s="256" t="str">
        <f>IF(A41&gt;$S$11-TIME(0,5,0),IF(A41&lt;$S$12,"LUNCH",""),"")</f>
        <v/>
      </c>
      <c r="S41" s="257"/>
      <c r="T41" s="258"/>
      <c r="U41" s="125">
        <f t="shared" si="2"/>
        <v>0</v>
      </c>
      <c r="V41" s="50" t="str">
        <f t="shared" si="3"/>
        <v>ERROR</v>
      </c>
      <c r="W41" s="79">
        <f t="shared" si="4"/>
        <v>0</v>
      </c>
      <c r="X41" s="14" t="b">
        <v>0</v>
      </c>
      <c r="AA41" s="14" t="str">
        <f t="shared" si="5"/>
        <v>FALSE</v>
      </c>
      <c r="AB41" s="14">
        <f t="shared" si="6"/>
        <v>0</v>
      </c>
    </row>
    <row r="42" spans="1:28" ht="15" customHeight="1" x14ac:dyDescent="0.3">
      <c r="A42" s="127" t="str">
        <f t="shared" si="0"/>
        <v/>
      </c>
      <c r="B42" s="30"/>
      <c r="C42" s="30"/>
      <c r="D42" s="27"/>
      <c r="E42" s="30"/>
      <c r="F42" s="27"/>
      <c r="G42" s="30"/>
      <c r="H42" s="28"/>
      <c r="I42" s="30"/>
      <c r="J42" s="30"/>
      <c r="K42" s="30"/>
      <c r="L42" s="30"/>
      <c r="M42" s="30"/>
      <c r="N42" s="30"/>
      <c r="O42" s="30"/>
      <c r="P42" s="30"/>
      <c r="Q42" s="28"/>
      <c r="R42" s="256" t="str">
        <f t="shared" si="1"/>
        <v/>
      </c>
      <c r="S42" s="257"/>
      <c r="T42" s="258"/>
      <c r="U42" s="125">
        <f t="shared" si="2"/>
        <v>0</v>
      </c>
      <c r="V42" s="50" t="str">
        <f t="shared" si="3"/>
        <v>ERROR</v>
      </c>
      <c r="W42" s="79">
        <f t="shared" si="4"/>
        <v>0</v>
      </c>
      <c r="X42" s="14" t="b">
        <v>0</v>
      </c>
      <c r="AA42" s="14" t="str">
        <f t="shared" si="5"/>
        <v>FALSE</v>
      </c>
      <c r="AB42" s="14">
        <f t="shared" si="6"/>
        <v>0</v>
      </c>
    </row>
    <row r="43" spans="1:28" ht="15" customHeight="1" x14ac:dyDescent="0.3">
      <c r="A43" s="127" t="str">
        <f t="shared" si="0"/>
        <v/>
      </c>
      <c r="B43" s="30"/>
      <c r="C43" s="30"/>
      <c r="D43" s="27"/>
      <c r="E43" s="30"/>
      <c r="F43" s="27"/>
      <c r="G43" s="31"/>
      <c r="H43" s="27"/>
      <c r="I43" s="30"/>
      <c r="J43" s="30"/>
      <c r="K43" s="30"/>
      <c r="L43" s="30"/>
      <c r="M43" s="30"/>
      <c r="N43" s="30"/>
      <c r="O43" s="30"/>
      <c r="P43" s="30"/>
      <c r="Q43" s="27"/>
      <c r="R43" s="256" t="str">
        <f t="shared" si="1"/>
        <v/>
      </c>
      <c r="S43" s="257"/>
      <c r="T43" s="258"/>
      <c r="U43" s="125">
        <f t="shared" si="2"/>
        <v>0</v>
      </c>
      <c r="V43" s="50" t="str">
        <f t="shared" si="3"/>
        <v>ERROR</v>
      </c>
      <c r="W43" s="79">
        <f t="shared" si="4"/>
        <v>0</v>
      </c>
      <c r="X43" s="14" t="b">
        <v>0</v>
      </c>
      <c r="AA43" s="14" t="str">
        <f t="shared" si="5"/>
        <v>FALSE</v>
      </c>
      <c r="AB43" s="14">
        <f t="shared" si="6"/>
        <v>0</v>
      </c>
    </row>
    <row r="44" spans="1:28" ht="15" customHeight="1" x14ac:dyDescent="0.3">
      <c r="A44" s="127" t="str">
        <f t="shared" si="0"/>
        <v/>
      </c>
      <c r="B44" s="30"/>
      <c r="C44" s="30"/>
      <c r="D44" s="27"/>
      <c r="E44" s="30"/>
      <c r="F44" s="27"/>
      <c r="G44" s="30"/>
      <c r="H44" s="28"/>
      <c r="I44" s="30"/>
      <c r="J44" s="30"/>
      <c r="K44" s="30"/>
      <c r="L44" s="30"/>
      <c r="M44" s="30"/>
      <c r="N44" s="30"/>
      <c r="O44" s="30"/>
      <c r="P44" s="30"/>
      <c r="Q44" s="28"/>
      <c r="R44" s="256" t="str">
        <f t="shared" si="1"/>
        <v/>
      </c>
      <c r="S44" s="257"/>
      <c r="T44" s="258"/>
      <c r="U44" s="125">
        <f t="shared" si="2"/>
        <v>0</v>
      </c>
      <c r="V44" s="50" t="str">
        <f t="shared" si="3"/>
        <v>ERROR</v>
      </c>
      <c r="W44" s="79">
        <f t="shared" si="4"/>
        <v>0</v>
      </c>
      <c r="X44" s="14" t="b">
        <v>0</v>
      </c>
      <c r="AA44" s="14" t="str">
        <f t="shared" si="5"/>
        <v>FALSE</v>
      </c>
      <c r="AB44" s="14">
        <f t="shared" si="6"/>
        <v>0</v>
      </c>
    </row>
    <row r="45" spans="1:28" ht="15" customHeight="1" x14ac:dyDescent="0.3">
      <c r="A45" s="127" t="str">
        <f t="shared" si="0"/>
        <v/>
      </c>
      <c r="B45" s="30"/>
      <c r="C45" s="30"/>
      <c r="D45" s="27"/>
      <c r="E45" s="30"/>
      <c r="F45" s="27"/>
      <c r="G45" s="31"/>
      <c r="H45" s="27"/>
      <c r="I45" s="30"/>
      <c r="J45" s="30"/>
      <c r="K45" s="30"/>
      <c r="L45" s="30"/>
      <c r="M45" s="30"/>
      <c r="N45" s="30"/>
      <c r="O45" s="30"/>
      <c r="P45" s="30"/>
      <c r="Q45" s="27"/>
      <c r="R45" s="256" t="str">
        <f t="shared" si="1"/>
        <v/>
      </c>
      <c r="S45" s="257"/>
      <c r="T45" s="258"/>
      <c r="U45" s="125">
        <f t="shared" si="2"/>
        <v>0</v>
      </c>
      <c r="V45" s="50" t="str">
        <f t="shared" si="3"/>
        <v>ERROR</v>
      </c>
      <c r="W45" s="79">
        <f t="shared" si="4"/>
        <v>0</v>
      </c>
      <c r="X45" s="14" t="b">
        <v>0</v>
      </c>
      <c r="AA45" s="14" t="str">
        <f t="shared" si="5"/>
        <v>FALSE</v>
      </c>
      <c r="AB45" s="14">
        <f t="shared" si="6"/>
        <v>0</v>
      </c>
    </row>
    <row r="46" spans="1:28" ht="15" customHeight="1" x14ac:dyDescent="0.3">
      <c r="A46" s="127" t="str">
        <f t="shared" si="0"/>
        <v/>
      </c>
      <c r="B46" s="30"/>
      <c r="C46" s="30"/>
      <c r="D46" s="27"/>
      <c r="E46" s="30"/>
      <c r="F46" s="27"/>
      <c r="G46" s="30"/>
      <c r="H46" s="28"/>
      <c r="I46" s="30"/>
      <c r="J46" s="30"/>
      <c r="K46" s="30"/>
      <c r="L46" s="30"/>
      <c r="M46" s="30"/>
      <c r="N46" s="30"/>
      <c r="O46" s="30"/>
      <c r="P46" s="30"/>
      <c r="Q46" s="28"/>
      <c r="R46" s="256" t="str">
        <f t="shared" si="1"/>
        <v/>
      </c>
      <c r="S46" s="257"/>
      <c r="T46" s="258"/>
      <c r="U46" s="125">
        <f t="shared" si="2"/>
        <v>0</v>
      </c>
      <c r="V46" s="50" t="str">
        <f t="shared" si="3"/>
        <v>ERROR</v>
      </c>
      <c r="W46" s="79">
        <f t="shared" si="4"/>
        <v>0</v>
      </c>
      <c r="X46" s="14" t="b">
        <v>0</v>
      </c>
      <c r="AA46" s="14" t="str">
        <f t="shared" si="5"/>
        <v>FALSE</v>
      </c>
      <c r="AB46" s="14">
        <f t="shared" si="6"/>
        <v>0</v>
      </c>
    </row>
    <row r="47" spans="1:28" ht="15" customHeight="1" x14ac:dyDescent="0.3">
      <c r="A47" s="127" t="str">
        <f t="shared" si="0"/>
        <v/>
      </c>
      <c r="B47" s="30"/>
      <c r="C47" s="30"/>
      <c r="D47" s="27"/>
      <c r="E47" s="30"/>
      <c r="F47" s="27"/>
      <c r="G47" s="31"/>
      <c r="H47" s="27"/>
      <c r="I47" s="30"/>
      <c r="J47" s="30"/>
      <c r="K47" s="30"/>
      <c r="L47" s="30"/>
      <c r="M47" s="30"/>
      <c r="N47" s="30"/>
      <c r="O47" s="30"/>
      <c r="P47" s="30"/>
      <c r="Q47" s="28"/>
      <c r="R47" s="256" t="str">
        <f t="shared" si="1"/>
        <v/>
      </c>
      <c r="S47" s="257"/>
      <c r="T47" s="258"/>
      <c r="U47" s="125">
        <f t="shared" si="2"/>
        <v>0</v>
      </c>
      <c r="V47" s="50" t="str">
        <f t="shared" si="3"/>
        <v>ERROR</v>
      </c>
      <c r="W47" s="79">
        <f t="shared" si="4"/>
        <v>0</v>
      </c>
      <c r="X47" s="14" t="b">
        <v>0</v>
      </c>
      <c r="AA47" s="14" t="str">
        <f t="shared" si="5"/>
        <v>FALSE</v>
      </c>
      <c r="AB47" s="14">
        <f t="shared" si="6"/>
        <v>0</v>
      </c>
    </row>
    <row r="48" spans="1:28" ht="15" customHeight="1" x14ac:dyDescent="0.3">
      <c r="A48" s="127" t="str">
        <f t="shared" si="0"/>
        <v/>
      </c>
      <c r="B48" s="30"/>
      <c r="C48" s="30"/>
      <c r="D48" s="27"/>
      <c r="E48" s="30"/>
      <c r="F48" s="27"/>
      <c r="G48" s="30"/>
      <c r="H48" s="28"/>
      <c r="I48" s="30"/>
      <c r="J48" s="30"/>
      <c r="K48" s="30"/>
      <c r="L48" s="30"/>
      <c r="M48" s="30"/>
      <c r="N48" s="30"/>
      <c r="O48" s="30"/>
      <c r="P48" s="30"/>
      <c r="Q48" s="27"/>
      <c r="R48" s="256" t="str">
        <f t="shared" si="1"/>
        <v/>
      </c>
      <c r="S48" s="257"/>
      <c r="T48" s="258"/>
      <c r="U48" s="125">
        <f t="shared" si="2"/>
        <v>0</v>
      </c>
      <c r="V48" s="50" t="str">
        <f t="shared" si="3"/>
        <v>ERROR</v>
      </c>
      <c r="W48" s="79">
        <v>0</v>
      </c>
      <c r="X48" s="14" t="b">
        <v>0</v>
      </c>
      <c r="AA48" s="14" t="str">
        <f t="shared" si="5"/>
        <v>FALSE</v>
      </c>
      <c r="AB48" s="14">
        <f t="shared" si="6"/>
        <v>0</v>
      </c>
    </row>
    <row r="49" spans="1:28" ht="15" customHeight="1" x14ac:dyDescent="0.3">
      <c r="A49" s="127" t="str">
        <f t="shared" si="0"/>
        <v/>
      </c>
      <c r="B49" s="30"/>
      <c r="C49" s="30"/>
      <c r="D49" s="27"/>
      <c r="E49" s="30"/>
      <c r="F49" s="27"/>
      <c r="G49" s="31"/>
      <c r="H49" s="27"/>
      <c r="I49" s="30"/>
      <c r="J49" s="30"/>
      <c r="K49" s="30"/>
      <c r="L49" s="30"/>
      <c r="M49" s="30"/>
      <c r="N49" s="30"/>
      <c r="O49" s="30"/>
      <c r="P49" s="30"/>
      <c r="Q49" s="28"/>
      <c r="R49" s="256" t="str">
        <f t="shared" si="1"/>
        <v/>
      </c>
      <c r="S49" s="257"/>
      <c r="T49" s="258"/>
      <c r="U49" s="125">
        <f t="shared" si="2"/>
        <v>0</v>
      </c>
      <c r="V49" s="50" t="str">
        <f t="shared" si="3"/>
        <v>ERROR</v>
      </c>
      <c r="W49" s="79">
        <f t="shared" si="4"/>
        <v>0</v>
      </c>
      <c r="X49" s="14" t="b">
        <v>0</v>
      </c>
      <c r="AA49" s="14" t="str">
        <f t="shared" si="5"/>
        <v>FALSE</v>
      </c>
      <c r="AB49" s="14">
        <f t="shared" si="6"/>
        <v>0</v>
      </c>
    </row>
    <row r="50" spans="1:28" ht="15" customHeight="1" x14ac:dyDescent="0.3">
      <c r="A50" s="127" t="str">
        <f t="shared" si="0"/>
        <v/>
      </c>
      <c r="B50" s="30"/>
      <c r="C50" s="30"/>
      <c r="D50" s="27"/>
      <c r="E50" s="30"/>
      <c r="F50" s="27"/>
      <c r="G50" s="30"/>
      <c r="H50" s="28"/>
      <c r="I50" s="30"/>
      <c r="J50" s="30"/>
      <c r="K50" s="30"/>
      <c r="L50" s="30"/>
      <c r="M50" s="30"/>
      <c r="N50" s="30"/>
      <c r="O50" s="30"/>
      <c r="P50" s="30"/>
      <c r="Q50" s="27"/>
      <c r="R50" s="256" t="str">
        <f t="shared" si="1"/>
        <v/>
      </c>
      <c r="S50" s="257"/>
      <c r="T50" s="258"/>
      <c r="U50" s="125">
        <f t="shared" si="2"/>
        <v>0</v>
      </c>
      <c r="V50" s="50" t="str">
        <f t="shared" si="3"/>
        <v>ERROR</v>
      </c>
      <c r="W50" s="79">
        <f t="shared" si="4"/>
        <v>0</v>
      </c>
      <c r="X50" s="14" t="b">
        <v>0</v>
      </c>
      <c r="AA50" s="14" t="str">
        <f t="shared" si="5"/>
        <v>FALSE</v>
      </c>
      <c r="AB50" s="14">
        <f t="shared" si="6"/>
        <v>0</v>
      </c>
    </row>
    <row r="51" spans="1:28" ht="15" customHeight="1" x14ac:dyDescent="0.3">
      <c r="A51" s="127" t="str">
        <f t="shared" si="0"/>
        <v/>
      </c>
      <c r="B51" s="30"/>
      <c r="C51" s="30"/>
      <c r="D51" s="27"/>
      <c r="E51" s="30"/>
      <c r="F51" s="27"/>
      <c r="G51" s="31"/>
      <c r="H51" s="27"/>
      <c r="I51" s="30"/>
      <c r="J51" s="30"/>
      <c r="K51" s="30"/>
      <c r="L51" s="30"/>
      <c r="M51" s="30"/>
      <c r="N51" s="30"/>
      <c r="O51" s="30"/>
      <c r="P51" s="30"/>
      <c r="Q51" s="28"/>
      <c r="R51" s="256" t="str">
        <f t="shared" si="1"/>
        <v/>
      </c>
      <c r="S51" s="257"/>
      <c r="T51" s="258"/>
      <c r="U51" s="125">
        <f t="shared" si="2"/>
        <v>0</v>
      </c>
      <c r="V51" s="50" t="str">
        <f t="shared" si="3"/>
        <v>ERROR</v>
      </c>
      <c r="W51" s="79">
        <f t="shared" si="4"/>
        <v>0</v>
      </c>
      <c r="X51" s="14" t="b">
        <v>0</v>
      </c>
      <c r="AA51" s="14" t="str">
        <f t="shared" si="5"/>
        <v>FALSE</v>
      </c>
      <c r="AB51" s="14">
        <f t="shared" si="6"/>
        <v>0</v>
      </c>
    </row>
    <row r="52" spans="1:28" ht="15" customHeight="1" x14ac:dyDescent="0.3">
      <c r="A52" s="127" t="str">
        <f t="shared" si="0"/>
        <v/>
      </c>
      <c r="B52" s="30"/>
      <c r="C52" s="30"/>
      <c r="D52" s="27"/>
      <c r="E52" s="30"/>
      <c r="F52" s="27"/>
      <c r="G52" s="30"/>
      <c r="H52" s="30"/>
      <c r="I52" s="30"/>
      <c r="J52" s="30"/>
      <c r="K52" s="30"/>
      <c r="L52" s="30"/>
      <c r="M52" s="30"/>
      <c r="N52" s="30"/>
      <c r="O52" s="30"/>
      <c r="P52" s="30"/>
      <c r="Q52" s="27"/>
      <c r="R52" s="256" t="str">
        <f t="shared" si="1"/>
        <v/>
      </c>
      <c r="S52" s="257"/>
      <c r="T52" s="258"/>
      <c r="U52" s="125">
        <f t="shared" si="2"/>
        <v>0</v>
      </c>
      <c r="V52" s="50" t="str">
        <f t="shared" si="3"/>
        <v>ERROR</v>
      </c>
      <c r="W52" s="79">
        <f t="shared" si="4"/>
        <v>0</v>
      </c>
      <c r="X52" s="14" t="b">
        <v>0</v>
      </c>
      <c r="AA52" s="14" t="str">
        <f t="shared" si="5"/>
        <v>FALSE</v>
      </c>
      <c r="AB52" s="14">
        <f t="shared" si="6"/>
        <v>0</v>
      </c>
    </row>
    <row r="53" spans="1:28" ht="15" customHeight="1" x14ac:dyDescent="0.3">
      <c r="A53" s="127" t="str">
        <f t="shared" si="0"/>
        <v/>
      </c>
      <c r="B53" s="30"/>
      <c r="C53" s="30"/>
      <c r="D53" s="27"/>
      <c r="E53" s="30"/>
      <c r="F53" s="27"/>
      <c r="G53" s="30"/>
      <c r="H53" s="30"/>
      <c r="I53" s="30"/>
      <c r="J53" s="30"/>
      <c r="K53" s="30"/>
      <c r="L53" s="30"/>
      <c r="M53" s="30"/>
      <c r="N53" s="30"/>
      <c r="O53" s="30"/>
      <c r="P53" s="30"/>
      <c r="Q53" s="28"/>
      <c r="R53" s="256" t="str">
        <f t="shared" si="1"/>
        <v/>
      </c>
      <c r="S53" s="257"/>
      <c r="T53" s="258"/>
      <c r="U53" s="125">
        <f t="shared" si="2"/>
        <v>0</v>
      </c>
      <c r="V53" s="50" t="str">
        <f t="shared" si="3"/>
        <v>ERROR</v>
      </c>
      <c r="W53" s="79">
        <f t="shared" si="4"/>
        <v>0</v>
      </c>
      <c r="X53" s="14" t="b">
        <v>0</v>
      </c>
      <c r="AA53" s="14" t="str">
        <f t="shared" si="5"/>
        <v>FALSE</v>
      </c>
      <c r="AB53" s="14">
        <f t="shared" si="6"/>
        <v>0</v>
      </c>
    </row>
    <row r="54" spans="1:28" ht="15" customHeight="1" x14ac:dyDescent="0.3">
      <c r="A54" s="127" t="str">
        <f t="shared" si="0"/>
        <v/>
      </c>
      <c r="B54" s="30"/>
      <c r="C54" s="30"/>
      <c r="D54" s="27"/>
      <c r="E54" s="30"/>
      <c r="F54" s="27"/>
      <c r="G54" s="30"/>
      <c r="H54" s="30"/>
      <c r="I54" s="30"/>
      <c r="J54" s="30"/>
      <c r="K54" s="30"/>
      <c r="L54" s="30"/>
      <c r="M54" s="30"/>
      <c r="N54" s="30"/>
      <c r="O54" s="30"/>
      <c r="P54" s="30"/>
      <c r="Q54" s="27"/>
      <c r="R54" s="256" t="str">
        <f t="shared" si="1"/>
        <v/>
      </c>
      <c r="S54" s="257"/>
      <c r="T54" s="258"/>
      <c r="U54" s="125">
        <f t="shared" si="2"/>
        <v>0</v>
      </c>
      <c r="V54" s="50" t="str">
        <f t="shared" si="3"/>
        <v>ERROR</v>
      </c>
      <c r="W54" s="79">
        <f t="shared" si="4"/>
        <v>0</v>
      </c>
      <c r="X54" s="14" t="b">
        <v>0</v>
      </c>
      <c r="AA54" s="14" t="str">
        <f t="shared" si="5"/>
        <v>FALSE</v>
      </c>
      <c r="AB54" s="14">
        <f t="shared" si="6"/>
        <v>0</v>
      </c>
    </row>
    <row r="55" spans="1:28" ht="15" customHeight="1" x14ac:dyDescent="0.3">
      <c r="A55" s="127" t="str">
        <f t="shared" si="0"/>
        <v/>
      </c>
      <c r="B55" s="30"/>
      <c r="C55" s="30"/>
      <c r="D55" s="27"/>
      <c r="E55" s="30"/>
      <c r="F55" s="27"/>
      <c r="G55" s="30"/>
      <c r="H55" s="30"/>
      <c r="I55" s="30"/>
      <c r="J55" s="30"/>
      <c r="K55" s="30"/>
      <c r="L55" s="30"/>
      <c r="M55" s="30"/>
      <c r="N55" s="30"/>
      <c r="O55" s="30"/>
      <c r="P55" s="30"/>
      <c r="Q55" s="28"/>
      <c r="R55" s="256" t="str">
        <f t="shared" si="1"/>
        <v/>
      </c>
      <c r="S55" s="257"/>
      <c r="T55" s="258"/>
      <c r="U55" s="125">
        <f t="shared" si="2"/>
        <v>0</v>
      </c>
      <c r="V55" s="50" t="str">
        <f t="shared" si="3"/>
        <v>ERROR</v>
      </c>
      <c r="W55" s="79">
        <f t="shared" si="4"/>
        <v>0</v>
      </c>
      <c r="X55" s="14" t="b">
        <v>0</v>
      </c>
      <c r="AA55" s="14" t="str">
        <f t="shared" si="5"/>
        <v>FALSE</v>
      </c>
      <c r="AB55" s="14">
        <f t="shared" si="6"/>
        <v>0</v>
      </c>
    </row>
    <row r="56" spans="1:28" ht="15" customHeight="1" x14ac:dyDescent="0.3">
      <c r="A56" s="127" t="str">
        <f t="shared" si="0"/>
        <v/>
      </c>
      <c r="B56" s="30"/>
      <c r="C56" s="30"/>
      <c r="D56" s="27"/>
      <c r="E56" s="30"/>
      <c r="F56" s="30"/>
      <c r="G56" s="30"/>
      <c r="H56" s="30"/>
      <c r="I56" s="30"/>
      <c r="J56" s="30"/>
      <c r="K56" s="30"/>
      <c r="L56" s="30"/>
      <c r="M56" s="30"/>
      <c r="N56" s="30"/>
      <c r="O56" s="30"/>
      <c r="P56" s="30"/>
      <c r="Q56" s="27"/>
      <c r="R56" s="256" t="str">
        <f t="shared" si="1"/>
        <v/>
      </c>
      <c r="S56" s="257"/>
      <c r="T56" s="258"/>
      <c r="U56" s="125">
        <f t="shared" si="2"/>
        <v>0</v>
      </c>
      <c r="V56" s="50" t="str">
        <f t="shared" si="3"/>
        <v>ERROR</v>
      </c>
      <c r="W56" s="79">
        <f t="shared" si="4"/>
        <v>0</v>
      </c>
      <c r="X56" s="14" t="b">
        <v>0</v>
      </c>
      <c r="AA56" s="14" t="str">
        <f t="shared" si="5"/>
        <v>FALSE</v>
      </c>
      <c r="AB56" s="14">
        <f t="shared" si="6"/>
        <v>0</v>
      </c>
    </row>
    <row r="57" spans="1:28" ht="15" customHeight="1" x14ac:dyDescent="0.3">
      <c r="A57" s="127" t="str">
        <f t="shared" si="0"/>
        <v/>
      </c>
      <c r="B57" s="30"/>
      <c r="C57" s="30"/>
      <c r="D57" s="27"/>
      <c r="E57" s="30"/>
      <c r="F57" s="30"/>
      <c r="G57" s="30"/>
      <c r="H57" s="30"/>
      <c r="I57" s="30"/>
      <c r="J57" s="30"/>
      <c r="K57" s="30"/>
      <c r="L57" s="30"/>
      <c r="M57" s="30"/>
      <c r="N57" s="30"/>
      <c r="O57" s="30"/>
      <c r="P57" s="30"/>
      <c r="Q57" s="28"/>
      <c r="R57" s="256" t="str">
        <f t="shared" si="1"/>
        <v/>
      </c>
      <c r="S57" s="257"/>
      <c r="T57" s="258"/>
      <c r="U57" s="125">
        <f t="shared" si="2"/>
        <v>0</v>
      </c>
      <c r="V57" s="50" t="str">
        <f t="shared" si="3"/>
        <v>ERROR</v>
      </c>
      <c r="W57" s="79">
        <f t="shared" si="4"/>
        <v>0</v>
      </c>
      <c r="X57" s="14" t="b">
        <v>0</v>
      </c>
      <c r="AA57" s="14" t="str">
        <f t="shared" si="5"/>
        <v>FALSE</v>
      </c>
      <c r="AB57" s="14">
        <f t="shared" si="6"/>
        <v>0</v>
      </c>
    </row>
    <row r="58" spans="1:28" ht="15" customHeight="1" x14ac:dyDescent="0.3">
      <c r="A58" s="127" t="str">
        <f t="shared" si="0"/>
        <v/>
      </c>
      <c r="B58" s="30"/>
      <c r="C58" s="30"/>
      <c r="D58" s="27"/>
      <c r="E58" s="30"/>
      <c r="F58" s="30"/>
      <c r="G58" s="30"/>
      <c r="H58" s="30"/>
      <c r="I58" s="30"/>
      <c r="J58" s="30"/>
      <c r="K58" s="30"/>
      <c r="L58" s="30"/>
      <c r="M58" s="30"/>
      <c r="N58" s="30"/>
      <c r="O58" s="30"/>
      <c r="P58" s="30"/>
      <c r="Q58" s="27"/>
      <c r="R58" s="256" t="str">
        <f t="shared" si="1"/>
        <v/>
      </c>
      <c r="S58" s="257"/>
      <c r="T58" s="258"/>
      <c r="U58" s="125">
        <f t="shared" si="2"/>
        <v>0</v>
      </c>
      <c r="V58" s="50" t="str">
        <f t="shared" si="3"/>
        <v>ERROR</v>
      </c>
      <c r="W58" s="79">
        <f t="shared" si="4"/>
        <v>0</v>
      </c>
      <c r="X58" s="14" t="b">
        <v>0</v>
      </c>
      <c r="AA58" s="14" t="str">
        <f t="shared" si="5"/>
        <v>FALSE</v>
      </c>
      <c r="AB58" s="14">
        <f t="shared" si="6"/>
        <v>0</v>
      </c>
    </row>
    <row r="59" spans="1:28" ht="15" customHeight="1" x14ac:dyDescent="0.3">
      <c r="A59" s="127" t="str">
        <f t="shared" si="0"/>
        <v/>
      </c>
      <c r="B59" s="30"/>
      <c r="C59" s="30"/>
      <c r="D59" s="27"/>
      <c r="E59" s="30"/>
      <c r="F59" s="30"/>
      <c r="G59" s="30"/>
      <c r="H59" s="30"/>
      <c r="I59" s="30"/>
      <c r="J59" s="30"/>
      <c r="K59" s="30"/>
      <c r="L59" s="30"/>
      <c r="M59" s="30"/>
      <c r="N59" s="30"/>
      <c r="O59" s="30"/>
      <c r="P59" s="30"/>
      <c r="Q59" s="28"/>
      <c r="R59" s="256" t="str">
        <f t="shared" si="1"/>
        <v/>
      </c>
      <c r="S59" s="257"/>
      <c r="T59" s="258"/>
      <c r="U59" s="125">
        <f t="shared" si="2"/>
        <v>0</v>
      </c>
      <c r="V59" s="50" t="str">
        <f t="shared" si="3"/>
        <v>ERROR</v>
      </c>
      <c r="W59" s="79">
        <f t="shared" si="4"/>
        <v>0</v>
      </c>
      <c r="X59" s="14" t="b">
        <v>0</v>
      </c>
      <c r="AA59" s="14" t="str">
        <f t="shared" si="5"/>
        <v>FALSE</v>
      </c>
      <c r="AB59" s="14">
        <f t="shared" si="6"/>
        <v>0</v>
      </c>
    </row>
    <row r="60" spans="1:28" ht="15" customHeight="1" x14ac:dyDescent="0.3">
      <c r="A60" s="127" t="str">
        <f t="shared" si="0"/>
        <v/>
      </c>
      <c r="B60" s="30"/>
      <c r="C60" s="30"/>
      <c r="D60" s="27"/>
      <c r="E60" s="30"/>
      <c r="F60" s="30"/>
      <c r="G60" s="30"/>
      <c r="H60" s="30"/>
      <c r="I60" s="30"/>
      <c r="J60" s="30"/>
      <c r="K60" s="30"/>
      <c r="L60" s="30"/>
      <c r="M60" s="30"/>
      <c r="N60" s="30"/>
      <c r="O60" s="30"/>
      <c r="P60" s="30"/>
      <c r="Q60" s="27"/>
      <c r="R60" s="256" t="str">
        <f t="shared" si="1"/>
        <v/>
      </c>
      <c r="S60" s="257"/>
      <c r="T60" s="258"/>
      <c r="U60" s="125">
        <f t="shared" si="2"/>
        <v>0</v>
      </c>
      <c r="V60" s="50" t="str">
        <f t="shared" si="3"/>
        <v>ERROR</v>
      </c>
      <c r="W60" s="79">
        <f t="shared" si="4"/>
        <v>0</v>
      </c>
      <c r="X60" s="14" t="b">
        <v>0</v>
      </c>
      <c r="AA60" s="14" t="str">
        <f t="shared" si="5"/>
        <v>FALSE</v>
      </c>
      <c r="AB60" s="14">
        <f t="shared" si="6"/>
        <v>0</v>
      </c>
    </row>
    <row r="61" spans="1:28" ht="15" customHeight="1" x14ac:dyDescent="0.3">
      <c r="A61" s="127" t="str">
        <f t="shared" si="0"/>
        <v/>
      </c>
      <c r="B61" s="30"/>
      <c r="C61" s="30"/>
      <c r="D61" s="27"/>
      <c r="E61" s="30"/>
      <c r="F61" s="30"/>
      <c r="G61" s="30"/>
      <c r="H61" s="30"/>
      <c r="I61" s="30"/>
      <c r="J61" s="30"/>
      <c r="K61" s="30"/>
      <c r="L61" s="30"/>
      <c r="M61" s="30"/>
      <c r="N61" s="30"/>
      <c r="O61" s="30"/>
      <c r="P61" s="30"/>
      <c r="Q61" s="28"/>
      <c r="R61" s="256" t="str">
        <f t="shared" si="1"/>
        <v/>
      </c>
      <c r="S61" s="257"/>
      <c r="T61" s="258"/>
      <c r="U61" s="125">
        <f t="shared" si="2"/>
        <v>0</v>
      </c>
      <c r="V61" s="50" t="str">
        <f t="shared" si="3"/>
        <v>ERROR</v>
      </c>
      <c r="W61" s="79">
        <f t="shared" si="4"/>
        <v>0</v>
      </c>
      <c r="X61" s="14" t="b">
        <v>0</v>
      </c>
      <c r="AA61" s="14" t="str">
        <f t="shared" si="5"/>
        <v>FALSE</v>
      </c>
      <c r="AB61" s="14">
        <f t="shared" si="6"/>
        <v>0</v>
      </c>
    </row>
    <row r="62" spans="1:28" ht="15" customHeight="1" x14ac:dyDescent="0.3">
      <c r="A62" s="127" t="str">
        <f t="shared" si="0"/>
        <v/>
      </c>
      <c r="B62" s="30"/>
      <c r="C62" s="30"/>
      <c r="D62" s="27"/>
      <c r="E62" s="30"/>
      <c r="F62" s="30"/>
      <c r="G62" s="30"/>
      <c r="H62" s="30"/>
      <c r="I62" s="30"/>
      <c r="J62" s="30"/>
      <c r="K62" s="30"/>
      <c r="L62" s="30"/>
      <c r="M62" s="30"/>
      <c r="N62" s="30"/>
      <c r="O62" s="30"/>
      <c r="P62" s="30"/>
      <c r="Q62" s="27"/>
      <c r="R62" s="256" t="str">
        <f t="shared" si="1"/>
        <v/>
      </c>
      <c r="S62" s="257"/>
      <c r="T62" s="258"/>
      <c r="U62" s="125">
        <f t="shared" si="2"/>
        <v>0</v>
      </c>
      <c r="V62" s="50" t="str">
        <f t="shared" si="3"/>
        <v>ERROR</v>
      </c>
      <c r="W62" s="79">
        <f t="shared" si="4"/>
        <v>0</v>
      </c>
      <c r="X62" s="14" t="b">
        <v>0</v>
      </c>
      <c r="AA62" s="14" t="str">
        <f t="shared" si="5"/>
        <v>FALSE</v>
      </c>
      <c r="AB62" s="14">
        <f t="shared" si="6"/>
        <v>0</v>
      </c>
    </row>
    <row r="63" spans="1:28" ht="15" customHeight="1" x14ac:dyDescent="0.3">
      <c r="A63" s="127" t="str">
        <f t="shared" si="0"/>
        <v/>
      </c>
      <c r="B63" s="30"/>
      <c r="C63" s="30"/>
      <c r="D63" s="27"/>
      <c r="E63" s="30"/>
      <c r="F63" s="30"/>
      <c r="G63" s="30"/>
      <c r="H63" s="30"/>
      <c r="I63" s="30"/>
      <c r="J63" s="30"/>
      <c r="K63" s="30"/>
      <c r="L63" s="30"/>
      <c r="M63" s="30"/>
      <c r="N63" s="30"/>
      <c r="O63" s="30"/>
      <c r="P63" s="30"/>
      <c r="Q63" s="27"/>
      <c r="R63" s="256" t="str">
        <f t="shared" si="1"/>
        <v/>
      </c>
      <c r="S63" s="257"/>
      <c r="T63" s="258"/>
      <c r="U63" s="125">
        <f t="shared" si="2"/>
        <v>0</v>
      </c>
      <c r="V63" s="50" t="str">
        <f t="shared" si="3"/>
        <v>ERROR</v>
      </c>
      <c r="W63" s="79">
        <f t="shared" si="4"/>
        <v>0</v>
      </c>
      <c r="X63" s="14" t="b">
        <v>0</v>
      </c>
      <c r="AA63" s="14" t="str">
        <f t="shared" si="5"/>
        <v>FALSE</v>
      </c>
      <c r="AB63" s="14">
        <f t="shared" si="6"/>
        <v>0</v>
      </c>
    </row>
    <row r="64" spans="1:28" ht="36.75" customHeight="1" thickBot="1" x14ac:dyDescent="0.35">
      <c r="A64" s="121" t="s">
        <v>15</v>
      </c>
      <c r="B64" s="122">
        <f t="shared" ref="B64:K64" si="7">SUM(B15:B63)</f>
        <v>0</v>
      </c>
      <c r="C64" s="122">
        <f t="shared" si="7"/>
        <v>0</v>
      </c>
      <c r="D64" s="122">
        <f t="shared" si="7"/>
        <v>0</v>
      </c>
      <c r="E64" s="122">
        <f t="shared" si="7"/>
        <v>0</v>
      </c>
      <c r="F64" s="122">
        <f t="shared" si="7"/>
        <v>0</v>
      </c>
      <c r="G64" s="122">
        <f t="shared" si="7"/>
        <v>0</v>
      </c>
      <c r="H64" s="122">
        <f t="shared" si="7"/>
        <v>0</v>
      </c>
      <c r="I64" s="122">
        <f t="shared" si="7"/>
        <v>0</v>
      </c>
      <c r="J64" s="122">
        <f>IF($Y$16=TRUE,IF($I$11="All-Day Non IV-D Services",((49-(COUNTIFS($A$15:$A$63,"")+COUNTIFS($R$15:$R$63,"LUNCH")))*15),SUM(J15:J63)),SUM(J15:J63))</f>
        <v>0</v>
      </c>
      <c r="K64" s="122">
        <f t="shared" si="7"/>
        <v>0</v>
      </c>
      <c r="L64" s="122">
        <f>IF($Y$16=TRUE,IF($I$11="All-Day PTO",((49-(COUNTIFS($A$15:$A$63,"")+COUNTIFS($R$15:$R$63,"LUNCH")))*15),SUM(L15:L63)),SUM(L15:L63))</f>
        <v>0</v>
      </c>
      <c r="M64" s="122">
        <f>IF($Y$16=TRUE,IF($I$11="All-Day ATO",((49-(COUNTIFS($A$15:$A$63,"")+COUNTIFS($R$15:$R$63,"LUNCH")))*15),SUM(M15:M63)),SUM(M15:M63))</f>
        <v>0</v>
      </c>
      <c r="N64" s="122">
        <f>IF($Y$16=TRUE,IF($I$11="All-Day Sick",((49-(COUNTIFS($A$15:$A$63,"")+COUNTIFS($R$15:$R$63,"LUNCH")))*15),SUM(N15:N63)),SUM(N15:N63))</f>
        <v>0</v>
      </c>
      <c r="O64" s="122">
        <f>IF($Y$16=TRUE,IF($I$11="All-Day VTO",((49-(COUNTIFS($A$15:$A$63,"")+COUNTIFS($R$15:$R$63,"LUNCH")))*15),SUM(O15:O63)),SUM(O15:O63))</f>
        <v>0</v>
      </c>
      <c r="P64" s="122">
        <f t="shared" ref="P64:Q64" si="8">SUM(P15:P63)</f>
        <v>0</v>
      </c>
      <c r="Q64" s="232">
        <f t="shared" si="8"/>
        <v>0</v>
      </c>
      <c r="R64" s="259"/>
      <c r="S64" s="260"/>
      <c r="T64" s="261"/>
      <c r="U64" s="124">
        <f>SUM(B64:S64)</f>
        <v>0</v>
      </c>
      <c r="V64" s="51"/>
      <c r="W64" s="79" t="s">
        <v>97</v>
      </c>
      <c r="X64" s="14">
        <f>COUNTIF(X15:X63,TRUE)</f>
        <v>0</v>
      </c>
      <c r="AB64" s="14">
        <f>SUBTOTAL(9,AB15:AB63)</f>
        <v>0</v>
      </c>
    </row>
    <row r="65" spans="1:34" s="231" customFormat="1" ht="6.75" customHeight="1" x14ac:dyDescent="0.3">
      <c r="A65" s="111"/>
      <c r="B65" s="112">
        <f>SUMIF($X$15:$X$63,"TRUE",B15:B63)</f>
        <v>0</v>
      </c>
      <c r="C65" s="112">
        <f t="shared" ref="C65:P65" si="9">SUMIF($X$15:$X$63,"TRUE",C15:C63)</f>
        <v>0</v>
      </c>
      <c r="D65" s="112">
        <f t="shared" si="9"/>
        <v>0</v>
      </c>
      <c r="E65" s="112">
        <f t="shared" si="9"/>
        <v>0</v>
      </c>
      <c r="F65" s="112">
        <f t="shared" si="9"/>
        <v>0</v>
      </c>
      <c r="G65" s="112">
        <f t="shared" si="9"/>
        <v>0</v>
      </c>
      <c r="H65" s="112">
        <f t="shared" si="9"/>
        <v>0</v>
      </c>
      <c r="I65" s="112">
        <f t="shared" si="9"/>
        <v>0</v>
      </c>
      <c r="J65" s="112">
        <f>IF($Y$16=TRUE,IF($I$11="All-Day Non IV-D Services",X64*15,SUMIF($X$15:$X$63,"TRUE",J15:J63)),SUMIF($X$15:$X$63,"TRUE",J15:J63))</f>
        <v>0</v>
      </c>
      <c r="K65" s="112">
        <f t="shared" si="9"/>
        <v>0</v>
      </c>
      <c r="L65" s="112">
        <f>IF($Y$16=TRUE,IF($I$11="All-Day PTO",X64*15,SUMIF($X$15:$X$63,"TRUE",L15:L63)),SUMIF($X$15:$X$63,"TRUE",L15:L63))</f>
        <v>0</v>
      </c>
      <c r="M65" s="112"/>
      <c r="N65" s="112">
        <f>IF($Y$16=TRUE,IF($I$11="All-Day Sick",X64*15,SUMIF($X$15:$X$63,"TRUE",N15:N63)),SUMIF($X$15:$X$63,"TRUE",N15:N63))</f>
        <v>0</v>
      </c>
      <c r="O65" s="112">
        <f>IF($Y$16=TRUE,IF($I$11="All-Day VTO",X64*15,SUMIF($X$15:$X$63,"TRUE",O15:O63)),SUMIF($X$15:$X$63,"TRUE",O15:O63))</f>
        <v>0</v>
      </c>
      <c r="P65" s="112">
        <f t="shared" si="9"/>
        <v>0</v>
      </c>
      <c r="Q65" s="96"/>
      <c r="R65" s="96"/>
      <c r="S65" s="96" t="s">
        <v>97</v>
      </c>
      <c r="T65" s="96"/>
      <c r="U65" s="113">
        <f>SUBTOTAL(9,B65:T65)</f>
        <v>0</v>
      </c>
      <c r="V65" s="22"/>
      <c r="W65" s="114"/>
      <c r="X65" s="115"/>
      <c r="Y65" s="114"/>
      <c r="Z65" s="96"/>
      <c r="AA65" s="114"/>
      <c r="AB65" s="114"/>
      <c r="AC65" s="96"/>
      <c r="AD65" s="96"/>
      <c r="AE65" s="96"/>
      <c r="AF65" s="96"/>
      <c r="AG65" s="96"/>
    </row>
    <row r="66" spans="1:34" s="231" customFormat="1" ht="7.5" customHeight="1" x14ac:dyDescent="0.3">
      <c r="A66" s="111"/>
      <c r="B66" s="112">
        <f>B64-B65</f>
        <v>0</v>
      </c>
      <c r="C66" s="112">
        <f t="shared" ref="C66:P66" si="10">C64-C65</f>
        <v>0</v>
      </c>
      <c r="D66" s="112">
        <f t="shared" si="10"/>
        <v>0</v>
      </c>
      <c r="E66" s="112">
        <f t="shared" si="10"/>
        <v>0</v>
      </c>
      <c r="F66" s="112">
        <f t="shared" si="10"/>
        <v>0</v>
      </c>
      <c r="G66" s="112">
        <f t="shared" si="10"/>
        <v>0</v>
      </c>
      <c r="H66" s="112">
        <f t="shared" si="10"/>
        <v>0</v>
      </c>
      <c r="I66" s="112">
        <f t="shared" si="10"/>
        <v>0</v>
      </c>
      <c r="J66" s="112">
        <f t="shared" si="10"/>
        <v>0</v>
      </c>
      <c r="K66" s="112">
        <f t="shared" si="10"/>
        <v>0</v>
      </c>
      <c r="L66" s="112">
        <f t="shared" si="10"/>
        <v>0</v>
      </c>
      <c r="M66" s="112"/>
      <c r="N66" s="112">
        <f t="shared" si="10"/>
        <v>0</v>
      </c>
      <c r="O66" s="112">
        <f t="shared" si="10"/>
        <v>0</v>
      </c>
      <c r="P66" s="112">
        <f t="shared" si="10"/>
        <v>0</v>
      </c>
      <c r="Q66" s="96"/>
      <c r="R66" s="96"/>
      <c r="S66" s="96"/>
      <c r="T66" s="96"/>
      <c r="U66" s="113">
        <f>SUBTOTAL(9,B66:T66)</f>
        <v>0</v>
      </c>
      <c r="V66" s="22"/>
      <c r="W66" s="114"/>
      <c r="X66" s="115"/>
      <c r="Y66" s="114"/>
      <c r="Z66" s="96"/>
      <c r="AA66" s="114"/>
      <c r="AB66" s="114"/>
      <c r="AC66" s="96"/>
      <c r="AD66" s="96"/>
      <c r="AE66" s="96"/>
      <c r="AF66" s="96"/>
      <c r="AG66" s="96"/>
    </row>
    <row r="67" spans="1:34" ht="19.399999999999999" customHeight="1" x14ac:dyDescent="0.3">
      <c r="A67" s="262"/>
      <c r="B67" s="263"/>
      <c r="C67" s="263"/>
      <c r="D67" s="263"/>
      <c r="E67" s="263"/>
      <c r="F67" s="263"/>
      <c r="G67" s="263"/>
      <c r="H67" s="263"/>
      <c r="I67" s="263"/>
      <c r="J67" s="263"/>
      <c r="K67" s="263"/>
      <c r="L67" s="263"/>
      <c r="M67" s="263"/>
      <c r="N67" s="263"/>
      <c r="O67" s="263"/>
      <c r="P67" s="263"/>
      <c r="Q67" s="263"/>
      <c r="R67" s="263"/>
      <c r="S67" s="263"/>
      <c r="T67" s="263"/>
      <c r="U67" s="263"/>
      <c r="V67" s="264"/>
      <c r="Z67" s="14"/>
      <c r="AH67" s="13"/>
    </row>
    <row r="68" spans="1:34" ht="25.4" customHeight="1" x14ac:dyDescent="0.3">
      <c r="A68" s="334"/>
      <c r="B68" s="335"/>
      <c r="C68" s="335"/>
      <c r="D68" s="335"/>
      <c r="E68" s="335"/>
      <c r="F68" s="335"/>
      <c r="G68" s="335"/>
      <c r="H68" s="335"/>
      <c r="I68" s="335"/>
      <c r="J68" s="335"/>
      <c r="K68" s="234"/>
      <c r="L68" s="235"/>
      <c r="M68" s="235"/>
      <c r="N68" s="235"/>
      <c r="O68" s="235"/>
      <c r="P68" s="235"/>
      <c r="Q68" s="235"/>
      <c r="R68" s="275"/>
      <c r="S68" s="276"/>
      <c r="T68" s="276"/>
      <c r="U68" s="70"/>
      <c r="V68" s="13"/>
      <c r="Z68" s="14"/>
      <c r="AH68" s="13"/>
    </row>
    <row r="69" spans="1:34" ht="17.149999999999999" customHeight="1" x14ac:dyDescent="0.3">
      <c r="A69" s="348"/>
      <c r="B69" s="349"/>
      <c r="C69" s="349"/>
      <c r="D69" s="349"/>
      <c r="E69" s="349"/>
      <c r="F69" s="349"/>
      <c r="G69" s="349"/>
      <c r="H69" s="349"/>
      <c r="I69" s="349"/>
      <c r="J69" s="349"/>
      <c r="K69" s="236"/>
      <c r="L69" s="235"/>
      <c r="M69" s="235"/>
      <c r="N69" s="235" t="s">
        <v>97</v>
      </c>
      <c r="O69" s="235"/>
      <c r="P69" s="235"/>
      <c r="Q69" s="72"/>
      <c r="R69" s="348"/>
      <c r="S69" s="350"/>
      <c r="T69" s="350"/>
      <c r="U69" s="70"/>
      <c r="V69" s="13"/>
    </row>
    <row r="70" spans="1:34" ht="30" customHeight="1" x14ac:dyDescent="0.3">
      <c r="A70" s="270"/>
      <c r="B70" s="271"/>
      <c r="C70" s="271"/>
      <c r="D70" s="271"/>
      <c r="E70" s="271"/>
      <c r="F70" s="271"/>
      <c r="G70" s="271"/>
      <c r="H70" s="271"/>
      <c r="I70" s="271"/>
      <c r="J70" s="271"/>
      <c r="K70" s="271"/>
      <c r="L70" s="271"/>
      <c r="M70" s="271"/>
      <c r="N70" s="271"/>
      <c r="O70" s="271"/>
      <c r="P70" s="271"/>
      <c r="Q70" s="271"/>
      <c r="R70" s="271"/>
      <c r="S70" s="271"/>
      <c r="T70" s="271"/>
      <c r="U70" s="271"/>
      <c r="V70" s="272"/>
    </row>
    <row r="71" spans="1:34" ht="25.4" customHeight="1" x14ac:dyDescent="0.3">
      <c r="A71" s="70"/>
      <c r="B71" s="273"/>
      <c r="C71" s="274"/>
      <c r="D71" s="274"/>
      <c r="E71" s="274"/>
      <c r="F71" s="274"/>
      <c r="G71" s="274"/>
      <c r="H71" s="274"/>
      <c r="I71" s="274"/>
      <c r="J71" s="274"/>
      <c r="K71" s="234"/>
      <c r="L71" s="235"/>
      <c r="M71" s="235"/>
      <c r="N71" s="235"/>
      <c r="O71" s="235"/>
      <c r="P71" s="235"/>
      <c r="Q71" s="235"/>
      <c r="R71" s="275"/>
      <c r="S71" s="276"/>
      <c r="T71" s="276"/>
      <c r="U71" s="70"/>
      <c r="V71" s="13"/>
    </row>
    <row r="72" spans="1:34" s="231" customFormat="1" ht="17.149999999999999" customHeight="1" x14ac:dyDescent="0.3">
      <c r="A72" s="253"/>
      <c r="B72" s="253"/>
      <c r="C72" s="253"/>
      <c r="D72" s="253"/>
      <c r="E72" s="253"/>
      <c r="F72" s="253"/>
      <c r="G72" s="253"/>
      <c r="H72" s="253"/>
      <c r="I72" s="253"/>
      <c r="J72" s="253"/>
      <c r="K72" s="233"/>
      <c r="L72" s="117"/>
      <c r="M72" s="117"/>
      <c r="N72" s="117" t="s">
        <v>97</v>
      </c>
      <c r="O72" s="117"/>
      <c r="P72" s="117"/>
      <c r="Q72" s="118"/>
      <c r="R72" s="254"/>
      <c r="S72" s="255"/>
      <c r="T72" s="255"/>
      <c r="U72" s="115"/>
      <c r="V72" s="13"/>
      <c r="W72" s="114"/>
      <c r="X72" s="114"/>
      <c r="Y72" s="114"/>
      <c r="Z72" s="96"/>
      <c r="AA72" s="114"/>
      <c r="AB72" s="114"/>
      <c r="AC72" s="96"/>
      <c r="AD72" s="96"/>
      <c r="AE72" s="96"/>
      <c r="AF72" s="96"/>
      <c r="AG72" s="96"/>
    </row>
    <row r="73" spans="1:34" ht="30" customHeight="1" x14ac:dyDescent="0.3">
      <c r="B73" s="32"/>
      <c r="C73" s="32"/>
      <c r="D73" s="32"/>
      <c r="E73" s="32"/>
      <c r="F73" s="32"/>
      <c r="G73" s="32"/>
      <c r="H73" s="32"/>
      <c r="I73" s="32"/>
      <c r="J73" s="32" t="s">
        <v>97</v>
      </c>
      <c r="K73" s="32"/>
      <c r="L73" s="32"/>
      <c r="M73" s="32"/>
      <c r="N73" s="32"/>
      <c r="O73" s="32"/>
      <c r="P73" s="32"/>
      <c r="Q73" s="13"/>
      <c r="R73" s="13"/>
      <c r="S73" s="13"/>
      <c r="T73" s="13"/>
      <c r="U73" s="13"/>
      <c r="V73" s="13"/>
    </row>
    <row r="74" spans="1:34" ht="30" customHeight="1" x14ac:dyDescent="0.3">
      <c r="B74" s="32"/>
      <c r="C74" s="32"/>
      <c r="D74" s="32"/>
      <c r="E74" s="32"/>
      <c r="F74" s="32"/>
      <c r="G74" s="32"/>
      <c r="H74" s="32"/>
      <c r="I74" s="32"/>
      <c r="J74" s="32"/>
      <c r="K74" s="32"/>
      <c r="L74" s="32"/>
      <c r="M74" s="32"/>
      <c r="N74" s="32"/>
      <c r="O74" s="32"/>
      <c r="P74" s="32"/>
      <c r="Q74" s="13"/>
      <c r="R74" s="13"/>
      <c r="S74" s="13"/>
      <c r="T74" s="13"/>
      <c r="U74" s="13"/>
      <c r="V74" s="13"/>
    </row>
    <row r="75" spans="1:34" ht="30" customHeight="1" x14ac:dyDescent="0.3">
      <c r="B75" s="32"/>
      <c r="C75" s="32"/>
      <c r="D75" s="32"/>
      <c r="E75" s="32"/>
      <c r="F75" s="32"/>
      <c r="G75" s="32"/>
      <c r="H75" s="32"/>
      <c r="I75" s="32"/>
      <c r="J75" s="32"/>
      <c r="K75" s="32"/>
      <c r="L75" s="32"/>
      <c r="M75" s="32"/>
      <c r="N75" s="32"/>
      <c r="O75" s="32"/>
      <c r="P75" s="32"/>
      <c r="Q75" s="13"/>
      <c r="R75" s="13"/>
      <c r="S75" s="13"/>
      <c r="T75" s="13"/>
      <c r="U75" s="13"/>
      <c r="V75" s="13"/>
    </row>
    <row r="76" spans="1:34" ht="30" customHeight="1" x14ac:dyDescent="0.3">
      <c r="B76" s="32"/>
      <c r="C76" s="32"/>
      <c r="D76" s="32"/>
      <c r="E76" s="32"/>
      <c r="F76" s="32"/>
      <c r="G76" s="32"/>
      <c r="H76" s="32"/>
      <c r="I76" s="32"/>
      <c r="J76" s="32"/>
      <c r="K76" s="32"/>
      <c r="L76" s="32"/>
      <c r="M76" s="32"/>
      <c r="N76" s="32"/>
      <c r="O76" s="32"/>
      <c r="P76" s="32"/>
      <c r="Q76" s="13"/>
      <c r="R76" s="13"/>
      <c r="S76" s="13"/>
      <c r="T76" s="13"/>
      <c r="U76" s="13"/>
      <c r="V76" s="13"/>
    </row>
    <row r="77" spans="1:34" ht="30" customHeight="1" x14ac:dyDescent="0.3">
      <c r="B77" s="32"/>
      <c r="C77" s="32"/>
      <c r="D77" s="32"/>
      <c r="E77" s="32"/>
      <c r="F77" s="32"/>
      <c r="G77" s="32"/>
      <c r="H77" s="32"/>
      <c r="I77" s="32"/>
      <c r="J77" s="32"/>
      <c r="K77" s="32"/>
      <c r="L77" s="32"/>
      <c r="M77" s="32"/>
      <c r="N77" s="32"/>
      <c r="O77" s="32"/>
      <c r="P77" s="32"/>
      <c r="Q77" s="13"/>
      <c r="R77" s="13"/>
      <c r="S77" s="13"/>
      <c r="T77" s="13"/>
      <c r="U77" s="13"/>
      <c r="V77" s="13"/>
    </row>
    <row r="78" spans="1:34" ht="30" customHeight="1" x14ac:dyDescent="0.3">
      <c r="B78" s="32"/>
      <c r="C78" s="32"/>
      <c r="D78" s="32"/>
      <c r="E78" s="32"/>
      <c r="F78" s="32"/>
      <c r="G78" s="32"/>
      <c r="H78" s="32"/>
      <c r="I78" s="32"/>
      <c r="J78" s="32"/>
      <c r="K78" s="32"/>
      <c r="L78" s="32"/>
      <c r="M78" s="32"/>
      <c r="N78" s="32"/>
      <c r="O78" s="32"/>
      <c r="P78" s="32"/>
      <c r="Q78" s="13"/>
      <c r="R78" s="13"/>
      <c r="S78" s="13"/>
      <c r="T78" s="13"/>
      <c r="U78" s="13"/>
      <c r="V78" s="13"/>
    </row>
    <row r="79" spans="1:34" ht="30" customHeight="1" x14ac:dyDescent="0.3">
      <c r="B79" s="32"/>
      <c r="C79" s="32"/>
      <c r="D79" s="32"/>
      <c r="E79" s="32"/>
      <c r="F79" s="32"/>
      <c r="G79" s="32"/>
      <c r="H79" s="32"/>
      <c r="I79" s="32"/>
      <c r="J79" s="32"/>
      <c r="K79" s="32"/>
      <c r="L79" s="32"/>
      <c r="M79" s="32"/>
      <c r="N79" s="32"/>
      <c r="O79" s="32"/>
      <c r="P79" s="32"/>
      <c r="Q79" s="13"/>
      <c r="R79" s="13"/>
      <c r="S79" s="13"/>
      <c r="T79" s="13"/>
      <c r="U79" s="13"/>
      <c r="V79" s="13"/>
    </row>
    <row r="80" spans="1:34" ht="30" customHeight="1" x14ac:dyDescent="0.3">
      <c r="B80" s="32"/>
      <c r="C80" s="32"/>
      <c r="D80" s="32"/>
      <c r="E80" s="32"/>
      <c r="F80" s="32"/>
      <c r="G80" s="32"/>
      <c r="H80" s="32"/>
      <c r="I80" s="32"/>
      <c r="J80" s="32"/>
      <c r="K80" s="32"/>
      <c r="L80" s="32"/>
      <c r="M80" s="32"/>
      <c r="N80" s="32"/>
      <c r="O80" s="32"/>
      <c r="P80" s="32"/>
      <c r="Q80" s="13"/>
      <c r="R80" s="13"/>
      <c r="S80" s="13"/>
      <c r="T80" s="13"/>
      <c r="U80" s="13"/>
      <c r="V80" s="13"/>
    </row>
    <row r="81" spans="2:25" ht="30" customHeight="1" x14ac:dyDescent="0.3">
      <c r="B81" s="32"/>
      <c r="C81" s="32"/>
      <c r="D81" s="32"/>
      <c r="E81" s="32"/>
      <c r="F81" s="32"/>
      <c r="G81" s="32"/>
      <c r="H81" s="32"/>
      <c r="I81" s="32"/>
      <c r="J81" s="32"/>
      <c r="K81" s="32"/>
      <c r="L81" s="32"/>
      <c r="M81" s="32"/>
      <c r="N81" s="32"/>
      <c r="O81" s="32"/>
      <c r="P81" s="32"/>
      <c r="Q81" s="13"/>
      <c r="R81" s="13"/>
      <c r="S81" s="13"/>
      <c r="T81" s="13"/>
      <c r="U81" s="13"/>
      <c r="V81" s="13"/>
    </row>
    <row r="82" spans="2:25" ht="30" customHeight="1" x14ac:dyDescent="0.3">
      <c r="B82" s="32"/>
      <c r="C82" s="32"/>
      <c r="D82" s="32"/>
      <c r="E82" s="32"/>
      <c r="F82" s="32"/>
      <c r="G82" s="32"/>
      <c r="H82" s="32"/>
      <c r="I82" s="32"/>
      <c r="J82" s="32"/>
      <c r="K82" s="32"/>
      <c r="L82" s="32"/>
      <c r="M82" s="32"/>
      <c r="N82" s="32"/>
      <c r="O82" s="32"/>
      <c r="P82" s="32"/>
      <c r="Q82" s="13"/>
      <c r="R82" s="13"/>
      <c r="S82" s="13"/>
      <c r="T82" s="13"/>
      <c r="U82" s="13"/>
      <c r="V82" s="13"/>
    </row>
    <row r="83" spans="2:25" ht="30" customHeight="1" x14ac:dyDescent="0.3">
      <c r="B83" s="32"/>
      <c r="C83" s="32"/>
      <c r="D83" s="32"/>
      <c r="E83" s="32"/>
      <c r="F83" s="32"/>
      <c r="G83" s="32"/>
      <c r="H83" s="32"/>
      <c r="I83" s="32"/>
      <c r="J83" s="32"/>
      <c r="K83" s="32"/>
      <c r="L83" s="32"/>
      <c r="M83" s="32"/>
      <c r="N83" s="32"/>
      <c r="O83" s="32"/>
      <c r="P83" s="32"/>
      <c r="Q83" s="13"/>
      <c r="R83" s="13"/>
      <c r="S83" s="13"/>
      <c r="T83" s="13"/>
      <c r="U83" s="13"/>
      <c r="V83" s="13"/>
    </row>
    <row r="84" spans="2:25" ht="30" customHeight="1" x14ac:dyDescent="0.3">
      <c r="B84" s="32"/>
      <c r="C84" s="32"/>
      <c r="D84" s="32"/>
      <c r="E84" s="32"/>
      <c r="F84" s="32"/>
      <c r="G84" s="32"/>
      <c r="H84" s="32"/>
      <c r="I84" s="32"/>
      <c r="J84" s="32"/>
      <c r="K84" s="32"/>
      <c r="L84" s="32"/>
      <c r="M84" s="32"/>
      <c r="N84" s="32"/>
      <c r="O84" s="32"/>
      <c r="P84" s="32"/>
      <c r="Q84" s="13"/>
      <c r="R84" s="13"/>
      <c r="S84" s="13"/>
      <c r="T84" s="13"/>
      <c r="U84" s="13"/>
      <c r="V84" s="13"/>
    </row>
    <row r="85" spans="2:25" ht="30" customHeight="1" x14ac:dyDescent="0.3">
      <c r="B85" s="32"/>
      <c r="C85" s="32"/>
      <c r="D85" s="32"/>
      <c r="E85" s="32"/>
      <c r="F85" s="32"/>
      <c r="G85" s="32"/>
      <c r="H85" s="32"/>
      <c r="I85" s="32"/>
      <c r="J85" s="32"/>
      <c r="K85" s="32"/>
      <c r="L85" s="32"/>
      <c r="M85" s="32"/>
      <c r="N85" s="32"/>
      <c r="O85" s="32"/>
      <c r="P85" s="32"/>
      <c r="Q85" s="13"/>
      <c r="R85" s="13"/>
      <c r="S85" s="13"/>
      <c r="T85" s="13"/>
      <c r="U85" s="13"/>
      <c r="V85" s="13"/>
    </row>
    <row r="86" spans="2:25" ht="30" customHeight="1" x14ac:dyDescent="0.3">
      <c r="B86" s="32"/>
      <c r="C86" s="32"/>
      <c r="D86" s="32"/>
      <c r="E86" s="32"/>
      <c r="F86" s="32"/>
      <c r="G86" s="32"/>
      <c r="H86" s="32"/>
      <c r="I86" s="32"/>
      <c r="J86" s="32"/>
      <c r="K86" s="32"/>
      <c r="L86" s="32"/>
      <c r="M86" s="32"/>
      <c r="N86" s="32"/>
      <c r="O86" s="32"/>
      <c r="P86" s="32"/>
      <c r="Q86" s="13"/>
      <c r="R86" s="13"/>
      <c r="S86" s="13"/>
      <c r="T86" s="13"/>
      <c r="U86" s="13"/>
      <c r="V86" s="13"/>
    </row>
    <row r="87" spans="2:25" ht="30" customHeight="1" x14ac:dyDescent="0.3">
      <c r="B87" s="32"/>
      <c r="C87" s="32"/>
      <c r="D87" s="32"/>
      <c r="E87" s="32"/>
      <c r="F87" s="32"/>
      <c r="G87" s="32"/>
      <c r="H87" s="32"/>
      <c r="I87" s="32"/>
      <c r="J87" s="32"/>
      <c r="K87" s="32"/>
      <c r="L87" s="32"/>
      <c r="M87" s="32"/>
      <c r="N87" s="32"/>
      <c r="O87" s="32"/>
      <c r="P87" s="32"/>
      <c r="Q87" s="13"/>
      <c r="R87" s="13"/>
      <c r="S87" s="13"/>
      <c r="T87" s="13"/>
      <c r="U87" s="13"/>
      <c r="V87" s="13"/>
    </row>
    <row r="88" spans="2:25" ht="30" customHeight="1" x14ac:dyDescent="0.3">
      <c r="B88" s="32"/>
      <c r="C88" s="32"/>
      <c r="D88" s="32"/>
      <c r="E88" s="32"/>
      <c r="F88" s="32"/>
      <c r="G88" s="32"/>
      <c r="H88" s="32"/>
      <c r="I88" s="32"/>
      <c r="J88" s="32"/>
      <c r="K88" s="32"/>
      <c r="L88" s="32"/>
      <c r="M88" s="32"/>
      <c r="N88" s="32"/>
      <c r="O88" s="32"/>
      <c r="P88" s="32"/>
      <c r="Q88" s="13"/>
      <c r="R88" s="13"/>
      <c r="S88" s="13"/>
      <c r="T88" s="13"/>
      <c r="U88" s="13"/>
      <c r="V88" s="13"/>
    </row>
    <row r="89" spans="2:25" ht="30" customHeight="1" x14ac:dyDescent="0.3">
      <c r="B89" s="32"/>
      <c r="C89" s="32"/>
      <c r="D89" s="32"/>
      <c r="E89" s="32"/>
      <c r="F89" s="32"/>
      <c r="G89" s="32"/>
      <c r="H89" s="32"/>
      <c r="I89" s="32"/>
      <c r="J89" s="32"/>
      <c r="K89" s="32"/>
      <c r="L89" s="32"/>
      <c r="M89" s="32"/>
      <c r="N89" s="32"/>
      <c r="O89" s="32"/>
      <c r="P89" s="32"/>
      <c r="Q89" s="13"/>
      <c r="R89" s="13"/>
      <c r="S89" s="13"/>
      <c r="T89" s="13"/>
      <c r="U89" s="13"/>
      <c r="V89" s="13"/>
    </row>
    <row r="90" spans="2:25" ht="30" customHeight="1" x14ac:dyDescent="0.3">
      <c r="B90" s="32"/>
      <c r="C90" s="32"/>
      <c r="D90" s="32"/>
      <c r="E90" s="32"/>
      <c r="F90" s="32"/>
      <c r="G90" s="32"/>
      <c r="H90" s="32"/>
      <c r="I90" s="32"/>
      <c r="J90" s="32"/>
      <c r="K90" s="32"/>
      <c r="L90" s="32"/>
      <c r="M90" s="32"/>
      <c r="N90" s="32"/>
      <c r="O90" s="32"/>
      <c r="P90" s="32"/>
      <c r="Q90" s="13"/>
      <c r="R90" s="13"/>
      <c r="S90" s="13"/>
      <c r="T90" s="13"/>
      <c r="U90" s="13"/>
      <c r="V90" s="13"/>
      <c r="X90" s="46"/>
      <c r="Y90" s="46"/>
    </row>
    <row r="91" spans="2:25" ht="30" customHeight="1" x14ac:dyDescent="0.3">
      <c r="B91" s="32"/>
      <c r="C91" s="32"/>
      <c r="D91" s="32"/>
      <c r="E91" s="32"/>
      <c r="F91" s="32"/>
      <c r="G91" s="32"/>
      <c r="H91" s="32"/>
      <c r="I91" s="32"/>
      <c r="J91" s="32"/>
      <c r="K91" s="32"/>
      <c r="L91" s="32"/>
      <c r="M91" s="32"/>
      <c r="N91" s="32"/>
      <c r="O91" s="32"/>
      <c r="P91" s="32"/>
      <c r="Q91" s="13"/>
      <c r="R91" s="13"/>
      <c r="S91" s="13"/>
      <c r="T91" s="13"/>
      <c r="U91" s="13"/>
      <c r="V91" s="13"/>
      <c r="Y91" s="44" t="s">
        <v>28</v>
      </c>
    </row>
    <row r="92" spans="2:25" ht="30" customHeight="1" x14ac:dyDescent="0.3">
      <c r="B92" s="32"/>
      <c r="C92" s="32"/>
      <c r="D92" s="32"/>
      <c r="E92" s="32"/>
      <c r="F92" s="32"/>
      <c r="G92" s="32"/>
      <c r="H92" s="32"/>
      <c r="I92" s="32"/>
      <c r="J92" s="32"/>
      <c r="K92" s="32"/>
      <c r="L92" s="32"/>
      <c r="M92" s="32"/>
      <c r="N92" s="32"/>
      <c r="O92" s="32"/>
      <c r="P92" s="32"/>
      <c r="Q92" s="13"/>
      <c r="R92" s="13"/>
      <c r="S92" s="13"/>
      <c r="T92" s="13"/>
      <c r="U92" s="13"/>
      <c r="V92" s="13"/>
      <c r="Y92" s="44" t="s">
        <v>29</v>
      </c>
    </row>
    <row r="93" spans="2:25" ht="30" customHeight="1" x14ac:dyDescent="0.3">
      <c r="B93" s="32"/>
      <c r="C93" s="32"/>
      <c r="D93" s="32"/>
      <c r="E93" s="32"/>
      <c r="F93" s="32"/>
      <c r="G93" s="32"/>
      <c r="H93" s="32"/>
      <c r="I93" s="32"/>
      <c r="J93" s="32"/>
      <c r="K93" s="32"/>
      <c r="L93" s="32"/>
      <c r="M93" s="32"/>
      <c r="N93" s="32"/>
      <c r="O93" s="32"/>
      <c r="P93" s="32"/>
      <c r="Q93" s="13"/>
      <c r="R93" s="13"/>
      <c r="S93" s="13"/>
      <c r="T93" s="13"/>
      <c r="U93" s="13"/>
      <c r="V93" s="13"/>
      <c r="Y93" s="44" t="s">
        <v>30</v>
      </c>
    </row>
    <row r="94" spans="2:25" ht="30" customHeight="1" x14ac:dyDescent="0.3">
      <c r="B94" s="32"/>
      <c r="C94" s="32"/>
      <c r="D94" s="32"/>
      <c r="E94" s="32"/>
      <c r="F94" s="32"/>
      <c r="G94" s="32"/>
      <c r="H94" s="32"/>
      <c r="I94" s="32"/>
      <c r="J94" s="32"/>
      <c r="K94" s="32"/>
      <c r="L94" s="32"/>
      <c r="M94" s="32"/>
      <c r="N94" s="32"/>
      <c r="O94" s="32"/>
      <c r="P94" s="32"/>
      <c r="Q94" s="13"/>
      <c r="R94" s="13"/>
      <c r="S94" s="13"/>
      <c r="T94" s="13"/>
      <c r="U94" s="13"/>
      <c r="V94" s="13"/>
      <c r="Y94" s="44" t="s">
        <v>31</v>
      </c>
    </row>
    <row r="95" spans="2:25" ht="30" customHeight="1" x14ac:dyDescent="0.3">
      <c r="B95" s="32"/>
      <c r="C95" s="32"/>
      <c r="D95" s="32"/>
      <c r="E95" s="32"/>
      <c r="F95" s="32"/>
      <c r="G95" s="32"/>
      <c r="H95" s="32"/>
      <c r="I95" s="32"/>
      <c r="J95" s="32"/>
      <c r="K95" s="32"/>
      <c r="L95" s="32"/>
      <c r="M95" s="32"/>
      <c r="N95" s="32"/>
      <c r="O95" s="32"/>
      <c r="P95" s="32"/>
      <c r="Q95" s="13"/>
      <c r="R95" s="13"/>
      <c r="S95" s="13"/>
      <c r="T95" s="13"/>
      <c r="U95" s="13"/>
      <c r="V95" s="13"/>
      <c r="Y95" s="44" t="s">
        <v>32</v>
      </c>
    </row>
    <row r="96" spans="2:25" ht="30" customHeight="1" x14ac:dyDescent="0.3">
      <c r="Q96" s="13"/>
      <c r="R96" s="13"/>
      <c r="S96" s="13"/>
      <c r="T96" s="13"/>
      <c r="U96" s="13"/>
      <c r="V96" s="13"/>
      <c r="Y96" s="44" t="s">
        <v>33</v>
      </c>
    </row>
    <row r="97" spans="17:25" ht="30" customHeight="1" x14ac:dyDescent="0.3">
      <c r="Q97" s="13"/>
      <c r="R97" s="13"/>
      <c r="S97" s="13"/>
      <c r="T97" s="13"/>
      <c r="U97" s="13"/>
      <c r="V97" s="13"/>
      <c r="Y97" s="44" t="s">
        <v>34</v>
      </c>
    </row>
    <row r="98" spans="17:25" ht="30" customHeight="1" x14ac:dyDescent="0.3">
      <c r="Q98" s="13"/>
      <c r="R98" s="13"/>
      <c r="S98" s="13"/>
      <c r="T98" s="13"/>
      <c r="U98" s="13"/>
      <c r="V98" s="13"/>
      <c r="Y98" s="44" t="s">
        <v>35</v>
      </c>
    </row>
    <row r="99" spans="17:25" ht="30" customHeight="1" x14ac:dyDescent="0.3">
      <c r="Q99" s="13"/>
      <c r="R99" s="13"/>
      <c r="S99" s="13"/>
      <c r="T99" s="13"/>
      <c r="U99" s="13"/>
      <c r="V99" s="13"/>
      <c r="Y99" s="44" t="s">
        <v>36</v>
      </c>
    </row>
    <row r="100" spans="17:25" ht="30" customHeight="1" x14ac:dyDescent="0.3">
      <c r="Q100" s="13"/>
      <c r="R100" s="13"/>
      <c r="S100" s="13"/>
      <c r="T100" s="13"/>
      <c r="U100" s="13"/>
      <c r="V100" s="13"/>
      <c r="Y100" s="44" t="s">
        <v>37</v>
      </c>
    </row>
    <row r="101" spans="17:25" ht="30" customHeight="1" x14ac:dyDescent="0.3">
      <c r="Q101" s="13"/>
      <c r="R101" s="13"/>
      <c r="S101" s="13"/>
      <c r="T101" s="13"/>
      <c r="U101" s="13"/>
      <c r="V101" s="13"/>
      <c r="Y101" s="44" t="s">
        <v>38</v>
      </c>
    </row>
    <row r="102" spans="17:25" ht="30" customHeight="1" x14ac:dyDescent="0.3">
      <c r="Q102" s="13"/>
      <c r="R102" s="13"/>
      <c r="S102" s="13"/>
      <c r="T102" s="13"/>
      <c r="U102" s="13"/>
      <c r="V102" s="13"/>
      <c r="Y102" s="44" t="s">
        <v>39</v>
      </c>
    </row>
    <row r="103" spans="17:25" ht="30" customHeight="1" x14ac:dyDescent="0.3">
      <c r="Q103" s="13"/>
      <c r="R103" s="13"/>
      <c r="S103" s="13"/>
      <c r="T103" s="13"/>
      <c r="U103" s="13"/>
      <c r="V103" s="13"/>
      <c r="Y103" s="44" t="s">
        <v>40</v>
      </c>
    </row>
    <row r="104" spans="17:25" ht="30" customHeight="1" x14ac:dyDescent="0.3">
      <c r="Q104" s="13"/>
      <c r="R104" s="13"/>
      <c r="S104" s="13"/>
      <c r="T104" s="13"/>
      <c r="U104" s="13"/>
      <c r="V104" s="13"/>
      <c r="Y104" s="44" t="s">
        <v>41</v>
      </c>
    </row>
    <row r="105" spans="17:25" ht="30" customHeight="1" x14ac:dyDescent="0.3">
      <c r="Q105" s="13"/>
      <c r="R105" s="13"/>
      <c r="S105" s="13"/>
      <c r="T105" s="13"/>
      <c r="U105" s="13"/>
      <c r="V105" s="13"/>
      <c r="Y105" s="44" t="s">
        <v>42</v>
      </c>
    </row>
    <row r="106" spans="17:25" ht="30" customHeight="1" x14ac:dyDescent="0.3">
      <c r="Q106" s="13"/>
      <c r="R106" s="13"/>
      <c r="S106" s="13"/>
      <c r="T106" s="13"/>
      <c r="U106" s="13"/>
      <c r="V106" s="13"/>
      <c r="Y106" s="44" t="s">
        <v>43</v>
      </c>
    </row>
    <row r="107" spans="17:25" ht="30" customHeight="1" x14ac:dyDescent="0.3">
      <c r="Q107" s="13"/>
      <c r="R107" s="13"/>
      <c r="S107" s="13"/>
      <c r="T107" s="13"/>
      <c r="U107" s="13"/>
      <c r="V107" s="13"/>
      <c r="Y107" s="44" t="s">
        <v>44</v>
      </c>
    </row>
    <row r="108" spans="17:25" ht="30" customHeight="1" x14ac:dyDescent="0.3">
      <c r="Q108" s="13"/>
      <c r="R108" s="13"/>
      <c r="S108" s="13"/>
      <c r="T108" s="13"/>
      <c r="U108" s="13"/>
      <c r="V108" s="13"/>
      <c r="Y108" s="44" t="s">
        <v>45</v>
      </c>
    </row>
    <row r="109" spans="17:25" ht="30" customHeight="1" x14ac:dyDescent="0.3">
      <c r="Q109" s="13"/>
      <c r="R109" s="13"/>
      <c r="S109" s="13"/>
      <c r="T109" s="13"/>
      <c r="U109" s="13"/>
      <c r="V109" s="13"/>
      <c r="Y109" s="44" t="s">
        <v>46</v>
      </c>
    </row>
    <row r="110" spans="17:25" ht="30" customHeight="1" x14ac:dyDescent="0.3">
      <c r="Q110" s="13"/>
      <c r="R110" s="13"/>
      <c r="S110" s="13"/>
      <c r="T110" s="13"/>
      <c r="U110" s="13"/>
      <c r="V110" s="13"/>
      <c r="Y110" s="44" t="s">
        <v>47</v>
      </c>
    </row>
    <row r="111" spans="17:25" ht="30" customHeight="1" x14ac:dyDescent="0.3">
      <c r="Q111" s="13"/>
      <c r="R111" s="13"/>
      <c r="S111" s="13"/>
      <c r="T111" s="13"/>
      <c r="U111" s="13"/>
      <c r="V111" s="13"/>
      <c r="Y111" s="44" t="s">
        <v>48</v>
      </c>
    </row>
    <row r="112" spans="17:25" ht="30" customHeight="1" x14ac:dyDescent="0.3">
      <c r="Q112" s="13"/>
      <c r="R112" s="13"/>
      <c r="S112" s="13"/>
      <c r="T112" s="13"/>
      <c r="U112" s="13"/>
      <c r="V112" s="13"/>
      <c r="Y112" s="44" t="s">
        <v>49</v>
      </c>
    </row>
    <row r="113" spans="12:25" ht="30" customHeight="1" x14ac:dyDescent="0.3">
      <c r="Q113" s="13"/>
      <c r="R113" s="13"/>
      <c r="S113" s="13"/>
      <c r="T113" s="13"/>
      <c r="U113" s="13"/>
      <c r="V113" s="13"/>
      <c r="Y113" s="44" t="s">
        <v>50</v>
      </c>
    </row>
    <row r="114" spans="12:25" ht="30" customHeight="1" x14ac:dyDescent="0.3">
      <c r="Q114" s="13"/>
      <c r="R114" s="13"/>
      <c r="S114" s="13"/>
      <c r="T114" s="13"/>
      <c r="U114" s="13"/>
      <c r="V114" s="13"/>
      <c r="Y114" s="45" t="s">
        <v>51</v>
      </c>
    </row>
    <row r="115" spans="12:25" ht="30" customHeight="1" x14ac:dyDescent="0.3">
      <c r="Q115" s="13"/>
      <c r="R115" s="13"/>
      <c r="S115" s="13"/>
      <c r="T115" s="13"/>
      <c r="U115" s="13"/>
      <c r="V115" s="13"/>
      <c r="Y115" s="44" t="s">
        <v>52</v>
      </c>
    </row>
    <row r="116" spans="12:25" ht="30" customHeight="1" x14ac:dyDescent="0.3">
      <c r="Q116" s="13"/>
      <c r="R116" s="13"/>
      <c r="S116" s="13"/>
      <c r="T116" s="13"/>
      <c r="U116" s="13"/>
      <c r="V116" s="13"/>
      <c r="Y116" s="44" t="s">
        <v>53</v>
      </c>
    </row>
    <row r="117" spans="12:25" ht="30" customHeight="1" x14ac:dyDescent="0.3">
      <c r="Q117" s="13"/>
      <c r="R117" s="13"/>
      <c r="S117" s="13"/>
      <c r="T117" s="13"/>
      <c r="U117" s="13"/>
      <c r="V117" s="13"/>
      <c r="Y117" s="45" t="s">
        <v>54</v>
      </c>
    </row>
    <row r="118" spans="12:25" ht="30" customHeight="1" x14ac:dyDescent="0.3">
      <c r="Q118" s="13"/>
      <c r="R118" s="13"/>
      <c r="S118" s="13"/>
      <c r="T118" s="13"/>
      <c r="U118" s="13"/>
      <c r="V118" s="13"/>
      <c r="Y118" s="45" t="s">
        <v>55</v>
      </c>
    </row>
    <row r="119" spans="12:25" ht="30" customHeight="1" x14ac:dyDescent="0.3">
      <c r="Q119" s="13"/>
      <c r="R119" s="13"/>
      <c r="S119" s="13"/>
      <c r="T119" s="13"/>
      <c r="U119" s="13"/>
      <c r="V119" s="13"/>
      <c r="Y119" s="44" t="s">
        <v>56</v>
      </c>
    </row>
    <row r="120" spans="12:25" ht="30" customHeight="1" x14ac:dyDescent="0.3">
      <c r="Q120" s="13"/>
      <c r="R120" s="13"/>
      <c r="S120" s="13"/>
      <c r="T120" s="13"/>
      <c r="U120" s="13"/>
      <c r="V120" s="13"/>
      <c r="Y120" s="45" t="s">
        <v>57</v>
      </c>
    </row>
    <row r="121" spans="12:25" ht="56.25" customHeight="1" x14ac:dyDescent="0.3">
      <c r="L121" s="163"/>
      <c r="M121" s="163"/>
      <c r="N121" s="38"/>
      <c r="O121" s="38"/>
      <c r="P121" s="38"/>
      <c r="Q121" s="14"/>
      <c r="R121" s="14"/>
      <c r="S121" s="14"/>
      <c r="T121" s="14"/>
      <c r="U121" s="14"/>
      <c r="V121" s="13"/>
      <c r="Y121" s="44" t="s">
        <v>58</v>
      </c>
    </row>
    <row r="122" spans="12:25" ht="29.25" customHeight="1" x14ac:dyDescent="0.3">
      <c r="L122" s="38" t="s">
        <v>17</v>
      </c>
      <c r="M122" s="38"/>
      <c r="N122" s="38"/>
      <c r="O122" s="38"/>
      <c r="P122" s="38"/>
      <c r="Q122" s="14"/>
      <c r="R122" s="14"/>
      <c r="S122" s="164" t="s">
        <v>100</v>
      </c>
      <c r="T122" s="164"/>
      <c r="U122" s="14"/>
      <c r="V122" s="13"/>
      <c r="Y122" s="45" t="s">
        <v>59</v>
      </c>
    </row>
    <row r="123" spans="12:25" ht="18" customHeight="1" x14ac:dyDescent="0.3">
      <c r="L123" s="38" t="s">
        <v>103</v>
      </c>
      <c r="M123" s="38"/>
      <c r="N123" s="38"/>
      <c r="O123" s="38"/>
      <c r="P123" s="38"/>
      <c r="Q123" s="14"/>
      <c r="R123" s="14"/>
      <c r="S123" s="164" t="s">
        <v>98</v>
      </c>
      <c r="T123" s="164"/>
      <c r="U123" s="14"/>
      <c r="V123" s="13"/>
      <c r="Y123" s="45" t="s">
        <v>60</v>
      </c>
    </row>
    <row r="124" spans="12:25" ht="33" customHeight="1" x14ac:dyDescent="0.3">
      <c r="L124" s="38" t="s">
        <v>104</v>
      </c>
      <c r="M124" s="38"/>
      <c r="N124" s="38"/>
      <c r="O124" s="38"/>
      <c r="P124" s="38"/>
      <c r="Q124" s="14"/>
      <c r="R124" s="14"/>
      <c r="S124" s="164" t="s">
        <v>94</v>
      </c>
      <c r="T124" s="164"/>
      <c r="U124" s="14"/>
      <c r="V124" s="13"/>
      <c r="Y124" s="45" t="s">
        <v>61</v>
      </c>
    </row>
    <row r="125" spans="12:25" ht="34.5" customHeight="1" x14ac:dyDescent="0.3">
      <c r="L125" s="38" t="s">
        <v>105</v>
      </c>
      <c r="M125" s="38"/>
      <c r="N125" s="38"/>
      <c r="O125" s="38"/>
      <c r="P125" s="38"/>
      <c r="Q125" s="14"/>
      <c r="R125" s="14"/>
      <c r="S125" s="164" t="s">
        <v>173</v>
      </c>
      <c r="T125" s="164"/>
      <c r="U125" s="14"/>
      <c r="V125" s="13"/>
      <c r="Y125" s="45" t="s">
        <v>62</v>
      </c>
    </row>
    <row r="126" spans="12:25" ht="45" customHeight="1" x14ac:dyDescent="0.3">
      <c r="L126" s="38" t="s">
        <v>106</v>
      </c>
      <c r="M126" s="38"/>
      <c r="N126" s="38"/>
      <c r="O126" s="38"/>
      <c r="P126" s="38"/>
      <c r="Q126" s="14"/>
      <c r="R126" s="14"/>
      <c r="S126" s="164" t="s">
        <v>95</v>
      </c>
      <c r="T126" s="164"/>
      <c r="U126" s="14"/>
      <c r="V126" s="13"/>
      <c r="Y126" s="45" t="s">
        <v>63</v>
      </c>
    </row>
    <row r="127" spans="12:25" ht="30" customHeight="1" x14ac:dyDescent="0.3">
      <c r="L127" s="38" t="s">
        <v>115</v>
      </c>
      <c r="M127" s="38"/>
      <c r="N127" s="38"/>
      <c r="O127" s="38"/>
      <c r="P127" s="38"/>
      <c r="Q127" s="14"/>
      <c r="R127" s="14"/>
      <c r="S127" s="164" t="s">
        <v>96</v>
      </c>
      <c r="T127" s="14"/>
      <c r="U127" s="14"/>
      <c r="V127" s="13"/>
      <c r="Y127" s="45" t="s">
        <v>64</v>
      </c>
    </row>
    <row r="128" spans="12:25" ht="30" customHeight="1" x14ac:dyDescent="0.3">
      <c r="Q128" s="13"/>
      <c r="R128" s="13"/>
      <c r="S128" s="13"/>
      <c r="T128" s="13"/>
      <c r="U128" s="13"/>
      <c r="V128" s="13"/>
      <c r="Y128" s="44" t="s">
        <v>65</v>
      </c>
    </row>
    <row r="129" spans="17:25" ht="30" customHeight="1" x14ac:dyDescent="0.3">
      <c r="Q129" s="13"/>
      <c r="R129" s="13"/>
      <c r="S129" s="13"/>
      <c r="T129" s="13"/>
      <c r="U129" s="13"/>
      <c r="V129" s="13"/>
      <c r="Y129" s="45" t="s">
        <v>66</v>
      </c>
    </row>
    <row r="130" spans="17:25" ht="30" customHeight="1" x14ac:dyDescent="0.3">
      <c r="Q130" s="13"/>
      <c r="R130" s="13"/>
      <c r="S130" s="13"/>
      <c r="T130" s="13"/>
      <c r="U130" s="13"/>
      <c r="V130" s="13"/>
      <c r="Y130" s="44" t="s">
        <v>90</v>
      </c>
    </row>
    <row r="131" spans="17:25" ht="30" customHeight="1" x14ac:dyDescent="0.3">
      <c r="Q131" s="13"/>
      <c r="R131" s="13"/>
      <c r="S131" s="13"/>
      <c r="T131" s="13"/>
      <c r="U131" s="13"/>
      <c r="V131" s="13"/>
      <c r="Y131" s="45" t="s">
        <v>67</v>
      </c>
    </row>
    <row r="132" spans="17:25" ht="30" customHeight="1" x14ac:dyDescent="0.3">
      <c r="Q132" s="13"/>
      <c r="R132" s="13"/>
      <c r="S132" s="13"/>
      <c r="T132" s="13"/>
      <c r="U132" s="13"/>
      <c r="V132" s="13"/>
      <c r="Y132" s="44" t="s">
        <v>68</v>
      </c>
    </row>
    <row r="133" spans="17:25" ht="30" customHeight="1" x14ac:dyDescent="0.3">
      <c r="Q133" s="13"/>
      <c r="R133" s="13"/>
      <c r="S133" s="13"/>
      <c r="T133" s="13"/>
      <c r="U133" s="13"/>
      <c r="V133" s="13"/>
      <c r="Y133" s="45" t="s">
        <v>69</v>
      </c>
    </row>
    <row r="134" spans="17:25" ht="30" customHeight="1" x14ac:dyDescent="0.3">
      <c r="Q134" s="13"/>
      <c r="R134" s="13"/>
      <c r="S134" s="13"/>
      <c r="T134" s="13"/>
      <c r="U134" s="13"/>
      <c r="V134" s="13"/>
      <c r="Y134" s="45" t="s">
        <v>70</v>
      </c>
    </row>
    <row r="135" spans="17:25" ht="30" customHeight="1" x14ac:dyDescent="0.3">
      <c r="Q135" s="13"/>
      <c r="R135" s="13"/>
      <c r="S135" s="13"/>
      <c r="T135" s="13"/>
      <c r="U135" s="13"/>
      <c r="V135" s="13"/>
      <c r="Y135" s="44" t="s">
        <v>71</v>
      </c>
    </row>
    <row r="136" spans="17:25" ht="30" customHeight="1" x14ac:dyDescent="0.3">
      <c r="Q136" s="13"/>
      <c r="R136" s="13"/>
      <c r="S136" s="13"/>
      <c r="T136" s="13"/>
      <c r="U136" s="13"/>
      <c r="V136" s="13"/>
      <c r="Y136" s="44" t="s">
        <v>72</v>
      </c>
    </row>
    <row r="137" spans="17:25" ht="30" customHeight="1" x14ac:dyDescent="0.3">
      <c r="Q137" s="13"/>
      <c r="R137" s="13"/>
      <c r="S137" s="13"/>
      <c r="T137" s="13"/>
      <c r="U137" s="13"/>
      <c r="V137" s="13"/>
      <c r="Y137" s="45" t="s">
        <v>73</v>
      </c>
    </row>
    <row r="138" spans="17:25" ht="30" customHeight="1" x14ac:dyDescent="0.3">
      <c r="Q138" s="13"/>
      <c r="R138" s="13"/>
      <c r="S138" s="13"/>
      <c r="T138" s="13"/>
      <c r="U138" s="13"/>
      <c r="V138" s="13"/>
      <c r="Y138" s="45" t="s">
        <v>74</v>
      </c>
    </row>
    <row r="139" spans="17:25" ht="30" customHeight="1" x14ac:dyDescent="0.3">
      <c r="Q139" s="13"/>
      <c r="R139" s="13"/>
      <c r="S139" s="13"/>
      <c r="T139" s="13"/>
      <c r="U139" s="13"/>
      <c r="V139" s="13"/>
      <c r="Y139" s="45" t="s">
        <v>75</v>
      </c>
    </row>
    <row r="140" spans="17:25" ht="30" customHeight="1" x14ac:dyDescent="0.3">
      <c r="Q140" s="13"/>
      <c r="R140" s="13"/>
      <c r="S140" s="13"/>
      <c r="T140" s="13"/>
      <c r="U140" s="13"/>
      <c r="V140" s="13"/>
      <c r="Y140" s="44" t="s">
        <v>76</v>
      </c>
    </row>
    <row r="141" spans="17:25" ht="30" customHeight="1" x14ac:dyDescent="0.3">
      <c r="Q141" s="13"/>
      <c r="R141" s="13"/>
      <c r="S141" s="13"/>
      <c r="T141" s="13"/>
      <c r="U141" s="13"/>
      <c r="V141" s="13"/>
      <c r="Y141" s="44" t="s">
        <v>77</v>
      </c>
    </row>
    <row r="142" spans="17:25" ht="30" customHeight="1" x14ac:dyDescent="0.3">
      <c r="Q142" s="13"/>
      <c r="R142" s="13"/>
      <c r="S142" s="13"/>
      <c r="T142" s="13"/>
      <c r="U142" s="13"/>
      <c r="V142" s="13"/>
      <c r="Y142" s="45" t="s">
        <v>78</v>
      </c>
    </row>
    <row r="143" spans="17:25" ht="30" customHeight="1" x14ac:dyDescent="0.3">
      <c r="Q143" s="13"/>
      <c r="R143" s="13"/>
      <c r="S143" s="13"/>
      <c r="T143" s="13"/>
      <c r="U143" s="13"/>
      <c r="V143" s="13"/>
      <c r="Y143" s="44" t="s">
        <v>79</v>
      </c>
    </row>
    <row r="144" spans="17:25" ht="30" customHeight="1" x14ac:dyDescent="0.3">
      <c r="Q144" s="13"/>
      <c r="R144" s="13"/>
      <c r="S144" s="13"/>
      <c r="T144" s="13"/>
      <c r="U144" s="13"/>
      <c r="V144" s="13"/>
      <c r="Y144" s="45" t="s">
        <v>80</v>
      </c>
    </row>
    <row r="145" spans="17:25" ht="30" customHeight="1" x14ac:dyDescent="0.3">
      <c r="Q145" s="13"/>
      <c r="R145" s="13"/>
      <c r="S145" s="13"/>
      <c r="T145" s="13"/>
      <c r="U145" s="13"/>
      <c r="V145" s="13"/>
      <c r="Y145" s="45" t="s">
        <v>81</v>
      </c>
    </row>
    <row r="146" spans="17:25" ht="30" customHeight="1" x14ac:dyDescent="0.3">
      <c r="Q146" s="13"/>
      <c r="R146" s="13"/>
      <c r="S146" s="13"/>
      <c r="T146" s="13"/>
      <c r="U146" s="13"/>
      <c r="V146" s="13"/>
      <c r="Y146" s="45" t="s">
        <v>82</v>
      </c>
    </row>
    <row r="147" spans="17:25" ht="30" customHeight="1" x14ac:dyDescent="0.3">
      <c r="Q147" s="13"/>
      <c r="R147" s="13"/>
      <c r="S147" s="13"/>
      <c r="T147" s="13"/>
      <c r="U147" s="13"/>
      <c r="V147" s="13"/>
      <c r="Y147" s="45" t="s">
        <v>83</v>
      </c>
    </row>
    <row r="148" spans="17:25" ht="30" customHeight="1" x14ac:dyDescent="0.3">
      <c r="Q148" s="13"/>
      <c r="R148" s="13"/>
      <c r="S148" s="13"/>
      <c r="T148" s="13"/>
      <c r="U148" s="13"/>
      <c r="V148" s="13"/>
      <c r="Y148" s="45" t="s">
        <v>84</v>
      </c>
    </row>
    <row r="149" spans="17:25" ht="30" customHeight="1" x14ac:dyDescent="0.3">
      <c r="Q149" s="13"/>
      <c r="R149" s="13"/>
      <c r="S149" s="13"/>
      <c r="T149" s="13"/>
      <c r="U149" s="13"/>
      <c r="V149" s="13"/>
    </row>
    <row r="150" spans="17:25" ht="30" customHeight="1" x14ac:dyDescent="0.3">
      <c r="Q150" s="13"/>
      <c r="R150" s="13"/>
      <c r="S150" s="13"/>
      <c r="T150" s="13"/>
      <c r="U150" s="13"/>
      <c r="V150" s="13"/>
    </row>
    <row r="151" spans="17:25" ht="30" customHeight="1" x14ac:dyDescent="0.3">
      <c r="Q151" s="13"/>
      <c r="R151" s="13"/>
      <c r="S151" s="13"/>
      <c r="T151" s="13"/>
      <c r="U151" s="13"/>
      <c r="V151" s="13"/>
    </row>
    <row r="152" spans="17:25" ht="30" customHeight="1" x14ac:dyDescent="0.3">
      <c r="Q152" s="13"/>
      <c r="R152" s="13"/>
      <c r="S152" s="13"/>
      <c r="T152" s="13"/>
      <c r="U152" s="13"/>
      <c r="V152" s="13"/>
    </row>
    <row r="153" spans="17:25" ht="30" customHeight="1" x14ac:dyDescent="0.3">
      <c r="Q153" s="13"/>
      <c r="R153" s="13"/>
      <c r="S153" s="13"/>
      <c r="T153" s="13"/>
      <c r="U153" s="13"/>
      <c r="V153" s="13"/>
    </row>
    <row r="154" spans="17:25" ht="30" customHeight="1" x14ac:dyDescent="0.3">
      <c r="Q154" s="13"/>
      <c r="R154" s="13"/>
      <c r="S154" s="13"/>
      <c r="T154" s="13"/>
      <c r="U154" s="13"/>
      <c r="V154" s="13"/>
    </row>
    <row r="155" spans="17:25" ht="30" customHeight="1" x14ac:dyDescent="0.3">
      <c r="Q155" s="13"/>
      <c r="R155" s="13"/>
      <c r="S155" s="13"/>
      <c r="T155" s="13"/>
      <c r="U155" s="13"/>
      <c r="V155" s="13"/>
    </row>
    <row r="156" spans="17:25" ht="30" customHeight="1" x14ac:dyDescent="0.3">
      <c r="Q156" s="13"/>
      <c r="R156" s="13"/>
      <c r="S156" s="13"/>
      <c r="T156" s="13"/>
      <c r="U156" s="13"/>
      <c r="V156" s="13"/>
    </row>
    <row r="157" spans="17:25" ht="30" customHeight="1" x14ac:dyDescent="0.3">
      <c r="Q157" s="13"/>
      <c r="R157" s="13"/>
      <c r="S157" s="13"/>
      <c r="T157" s="13"/>
      <c r="U157" s="13"/>
      <c r="V157" s="13"/>
    </row>
    <row r="158" spans="17:25" ht="30" customHeight="1" x14ac:dyDescent="0.3">
      <c r="Q158" s="13"/>
      <c r="R158" s="13"/>
      <c r="S158" s="13"/>
      <c r="T158" s="13"/>
      <c r="U158" s="13"/>
      <c r="V158" s="13"/>
    </row>
    <row r="159" spans="17:25" ht="30" customHeight="1" x14ac:dyDescent="0.3">
      <c r="Q159" s="13"/>
      <c r="R159" s="13"/>
      <c r="S159" s="13"/>
      <c r="T159" s="13"/>
      <c r="U159" s="13"/>
      <c r="V159" s="13"/>
    </row>
    <row r="160" spans="17:25" ht="30" customHeight="1" x14ac:dyDescent="0.3">
      <c r="Q160" s="13"/>
      <c r="R160" s="13"/>
      <c r="S160" s="13"/>
      <c r="T160" s="13"/>
      <c r="U160" s="13"/>
      <c r="V160" s="13"/>
    </row>
    <row r="161" spans="17:22" ht="30" customHeight="1" x14ac:dyDescent="0.3">
      <c r="Q161" s="13"/>
      <c r="R161" s="13"/>
      <c r="S161" s="13"/>
      <c r="T161" s="13"/>
      <c r="U161" s="13"/>
      <c r="V161" s="13"/>
    </row>
    <row r="162" spans="17:22" ht="30" customHeight="1" x14ac:dyDescent="0.3">
      <c r="Q162" s="13"/>
      <c r="R162" s="13"/>
      <c r="S162" s="13"/>
      <c r="T162" s="13"/>
      <c r="U162" s="13"/>
      <c r="V162" s="13"/>
    </row>
    <row r="163" spans="17:22" ht="30" customHeight="1" x14ac:dyDescent="0.3">
      <c r="Q163" s="13"/>
      <c r="R163" s="13"/>
      <c r="S163" s="13"/>
      <c r="T163" s="13"/>
      <c r="U163" s="13"/>
      <c r="V163" s="13"/>
    </row>
    <row r="164" spans="17:22" ht="30" customHeight="1" x14ac:dyDescent="0.3">
      <c r="Q164" s="13"/>
      <c r="R164" s="13"/>
      <c r="S164" s="13"/>
      <c r="T164" s="13"/>
      <c r="U164" s="13"/>
      <c r="V164" s="13"/>
    </row>
    <row r="165" spans="17:22" ht="30" customHeight="1" x14ac:dyDescent="0.3">
      <c r="Q165" s="13"/>
      <c r="R165" s="13"/>
      <c r="S165" s="13"/>
      <c r="T165" s="13"/>
      <c r="U165" s="13"/>
      <c r="V165" s="13"/>
    </row>
    <row r="166" spans="17:22" ht="30" customHeight="1" x14ac:dyDescent="0.3">
      <c r="Q166" s="13"/>
      <c r="R166" s="13"/>
      <c r="S166" s="13"/>
      <c r="T166" s="13"/>
      <c r="U166" s="13"/>
      <c r="V166" s="13"/>
    </row>
    <row r="167" spans="17:22" ht="30" customHeight="1" x14ac:dyDescent="0.3">
      <c r="Q167" s="13"/>
      <c r="R167" s="13"/>
      <c r="S167" s="13"/>
      <c r="T167" s="13"/>
      <c r="U167" s="13"/>
      <c r="V167" s="13"/>
    </row>
    <row r="168" spans="17:22" ht="30" customHeight="1" x14ac:dyDescent="0.3">
      <c r="Q168" s="13"/>
      <c r="R168" s="13"/>
      <c r="S168" s="13"/>
      <c r="T168" s="13"/>
      <c r="U168" s="13"/>
      <c r="V168" s="13"/>
    </row>
    <row r="169" spans="17:22" ht="30" customHeight="1" x14ac:dyDescent="0.3">
      <c r="Q169" s="13"/>
      <c r="R169" s="13"/>
      <c r="S169" s="13"/>
      <c r="T169" s="13"/>
      <c r="U169" s="13"/>
      <c r="V169" s="13"/>
    </row>
    <row r="170" spans="17:22" ht="30" customHeight="1" x14ac:dyDescent="0.3">
      <c r="Q170" s="13"/>
      <c r="R170" s="13"/>
      <c r="S170" s="13"/>
      <c r="T170" s="13"/>
      <c r="U170" s="13"/>
      <c r="V170" s="13"/>
    </row>
    <row r="171" spans="17:22" ht="30" customHeight="1" x14ac:dyDescent="0.3">
      <c r="Q171" s="13"/>
      <c r="R171" s="13"/>
      <c r="S171" s="13"/>
      <c r="T171" s="13"/>
      <c r="U171" s="13"/>
      <c r="V171" s="13"/>
    </row>
    <row r="172" spans="17:22" ht="30" customHeight="1" x14ac:dyDescent="0.3">
      <c r="Q172" s="13"/>
      <c r="R172" s="13"/>
      <c r="S172" s="13"/>
      <c r="T172" s="13"/>
      <c r="U172" s="13"/>
      <c r="V172" s="13"/>
    </row>
    <row r="173" spans="17:22" ht="30" customHeight="1" x14ac:dyDescent="0.3">
      <c r="Q173" s="13"/>
      <c r="R173" s="13"/>
      <c r="S173" s="13"/>
      <c r="T173" s="13"/>
      <c r="U173" s="13"/>
      <c r="V173" s="13"/>
    </row>
    <row r="174" spans="17:22" ht="30" customHeight="1" x14ac:dyDescent="0.3">
      <c r="Q174" s="13"/>
      <c r="R174" s="13"/>
      <c r="S174" s="13"/>
      <c r="T174" s="13"/>
      <c r="U174" s="13"/>
      <c r="V174" s="13"/>
    </row>
    <row r="175" spans="17:22" ht="30" customHeight="1" x14ac:dyDescent="0.3">
      <c r="Q175" s="13"/>
      <c r="R175" s="13"/>
      <c r="S175" s="13"/>
      <c r="T175" s="13"/>
      <c r="U175" s="13"/>
      <c r="V175" s="13"/>
    </row>
    <row r="176" spans="17:22" ht="30" customHeight="1" x14ac:dyDescent="0.3">
      <c r="Q176" s="13"/>
      <c r="R176" s="13"/>
      <c r="S176" s="13"/>
      <c r="T176" s="13"/>
      <c r="U176" s="13"/>
      <c r="V176" s="13"/>
    </row>
    <row r="177" spans="17:22" ht="30" customHeight="1" x14ac:dyDescent="0.3">
      <c r="Q177" s="13"/>
      <c r="R177" s="13"/>
      <c r="S177" s="13"/>
      <c r="T177" s="13"/>
      <c r="U177" s="13"/>
      <c r="V177" s="13"/>
    </row>
    <row r="178" spans="17:22" ht="30" customHeight="1" x14ac:dyDescent="0.3">
      <c r="Q178" s="13"/>
      <c r="R178" s="13"/>
      <c r="S178" s="13"/>
      <c r="T178" s="13"/>
      <c r="U178" s="13"/>
      <c r="V178" s="13"/>
    </row>
    <row r="179" spans="17:22" ht="30" customHeight="1" x14ac:dyDescent="0.3">
      <c r="Q179" s="13"/>
      <c r="R179" s="13"/>
      <c r="S179" s="13"/>
      <c r="T179" s="13"/>
      <c r="U179" s="13"/>
      <c r="V179" s="13"/>
    </row>
    <row r="180" spans="17:22" ht="30" customHeight="1" x14ac:dyDescent="0.3">
      <c r="Q180" s="13"/>
      <c r="R180" s="13"/>
      <c r="S180" s="13"/>
      <c r="T180" s="13"/>
      <c r="U180" s="13"/>
      <c r="V180" s="13"/>
    </row>
    <row r="181" spans="17:22" ht="30" customHeight="1" x14ac:dyDescent="0.3">
      <c r="Q181" s="13"/>
      <c r="R181" s="13"/>
      <c r="S181" s="13"/>
      <c r="T181" s="13"/>
      <c r="U181" s="13"/>
      <c r="V181" s="13"/>
    </row>
    <row r="182" spans="17:22" ht="30" customHeight="1" x14ac:dyDescent="0.3">
      <c r="Q182" s="13"/>
      <c r="R182" s="13"/>
      <c r="S182" s="13"/>
      <c r="T182" s="13"/>
      <c r="U182" s="13"/>
      <c r="V182" s="13"/>
    </row>
    <row r="183" spans="17:22" ht="30" customHeight="1" x14ac:dyDescent="0.3">
      <c r="Q183" s="13"/>
      <c r="R183" s="13"/>
      <c r="S183" s="13"/>
      <c r="T183" s="13"/>
      <c r="U183" s="13"/>
      <c r="V183" s="13"/>
    </row>
    <row r="184" spans="17:22" ht="30" customHeight="1" x14ac:dyDescent="0.3">
      <c r="Q184" s="13"/>
      <c r="R184" s="13"/>
      <c r="S184" s="13"/>
      <c r="T184" s="13"/>
      <c r="U184" s="13"/>
      <c r="V184" s="13"/>
    </row>
    <row r="185" spans="17:22" ht="30" customHeight="1" x14ac:dyDescent="0.3">
      <c r="Q185" s="13"/>
      <c r="R185" s="13"/>
      <c r="S185" s="13"/>
      <c r="T185" s="13"/>
      <c r="U185" s="13"/>
      <c r="V185" s="13"/>
    </row>
    <row r="186" spans="17:22" ht="30" customHeight="1" x14ac:dyDescent="0.3">
      <c r="Q186" s="13"/>
      <c r="R186" s="13"/>
      <c r="S186" s="13"/>
      <c r="T186" s="13"/>
      <c r="U186" s="13"/>
      <c r="V186" s="13"/>
    </row>
    <row r="187" spans="17:22" ht="30" customHeight="1" x14ac:dyDescent="0.3">
      <c r="Q187" s="13"/>
      <c r="R187" s="13"/>
      <c r="S187" s="13"/>
      <c r="T187" s="13"/>
      <c r="U187" s="13"/>
      <c r="V187" s="13"/>
    </row>
    <row r="188" spans="17:22" ht="30" customHeight="1" x14ac:dyDescent="0.3">
      <c r="Q188" s="13"/>
      <c r="R188" s="13"/>
      <c r="S188" s="13"/>
      <c r="T188" s="13"/>
      <c r="U188" s="13"/>
      <c r="V188" s="13"/>
    </row>
    <row r="189" spans="17:22" ht="30" customHeight="1" x14ac:dyDescent="0.3">
      <c r="Q189" s="13"/>
      <c r="R189" s="13"/>
      <c r="S189" s="13"/>
      <c r="T189" s="13"/>
      <c r="U189" s="13"/>
      <c r="V189" s="13"/>
    </row>
    <row r="190" spans="17:22" ht="30" customHeight="1" x14ac:dyDescent="0.3">
      <c r="Q190" s="13"/>
      <c r="R190" s="13"/>
      <c r="S190" s="13"/>
      <c r="T190" s="13"/>
      <c r="U190" s="13"/>
      <c r="V190" s="13"/>
    </row>
    <row r="191" spans="17:22" ht="30" customHeight="1" x14ac:dyDescent="0.3">
      <c r="Q191" s="13"/>
      <c r="R191" s="13"/>
      <c r="S191" s="13"/>
      <c r="T191" s="13"/>
      <c r="U191" s="13"/>
      <c r="V191" s="13"/>
    </row>
    <row r="192" spans="17:22" ht="30" customHeight="1" x14ac:dyDescent="0.3">
      <c r="Q192" s="13"/>
      <c r="R192" s="13"/>
      <c r="S192" s="13"/>
      <c r="T192" s="13"/>
      <c r="U192" s="13"/>
      <c r="V192" s="13"/>
    </row>
    <row r="193" spans="17:22" ht="30" customHeight="1" x14ac:dyDescent="0.3">
      <c r="Q193" s="13"/>
      <c r="R193" s="13"/>
      <c r="S193" s="13"/>
      <c r="T193" s="13"/>
      <c r="U193" s="13"/>
      <c r="V193" s="13"/>
    </row>
    <row r="194" spans="17:22" ht="30" customHeight="1" x14ac:dyDescent="0.3">
      <c r="Q194" s="13"/>
      <c r="R194" s="13"/>
      <c r="S194" s="13"/>
      <c r="T194" s="13"/>
      <c r="U194" s="13"/>
      <c r="V194" s="13"/>
    </row>
    <row r="195" spans="17:22" ht="30" customHeight="1" x14ac:dyDescent="0.3">
      <c r="Q195" s="13"/>
      <c r="R195" s="13"/>
      <c r="S195" s="13"/>
      <c r="T195" s="13"/>
      <c r="U195" s="13"/>
      <c r="V195" s="13"/>
    </row>
    <row r="196" spans="17:22" ht="30" customHeight="1" x14ac:dyDescent="0.3">
      <c r="Q196" s="13"/>
      <c r="R196" s="13"/>
      <c r="S196" s="13"/>
      <c r="T196" s="13"/>
      <c r="U196" s="13"/>
      <c r="V196" s="13"/>
    </row>
    <row r="197" spans="17:22" ht="30" customHeight="1" x14ac:dyDescent="0.3">
      <c r="Q197" s="13"/>
      <c r="R197" s="13"/>
      <c r="S197" s="13"/>
      <c r="T197" s="13"/>
      <c r="U197" s="13"/>
      <c r="V197" s="13"/>
    </row>
    <row r="198" spans="17:22" ht="30" customHeight="1" x14ac:dyDescent="0.3">
      <c r="Q198" s="13"/>
      <c r="R198" s="13"/>
      <c r="S198" s="13"/>
      <c r="T198" s="13"/>
      <c r="U198" s="13"/>
      <c r="V198" s="13"/>
    </row>
    <row r="199" spans="17:22" ht="30" customHeight="1" x14ac:dyDescent="0.3">
      <c r="Q199" s="13"/>
      <c r="R199" s="13"/>
      <c r="S199" s="13"/>
      <c r="T199" s="13"/>
      <c r="U199" s="13"/>
      <c r="V199" s="13"/>
    </row>
    <row r="200" spans="17:22" ht="30" customHeight="1" x14ac:dyDescent="0.3">
      <c r="Q200" s="13"/>
      <c r="R200" s="13"/>
      <c r="S200" s="13"/>
      <c r="T200" s="13"/>
      <c r="U200" s="13"/>
      <c r="V200" s="13"/>
    </row>
    <row r="201" spans="17:22" ht="30" customHeight="1" x14ac:dyDescent="0.3">
      <c r="Q201" s="13"/>
      <c r="R201" s="13"/>
      <c r="S201" s="13"/>
      <c r="T201" s="13"/>
      <c r="U201" s="13"/>
      <c r="V201" s="13"/>
    </row>
    <row r="202" spans="17:22" ht="30" customHeight="1" x14ac:dyDescent="0.3">
      <c r="Q202" s="13"/>
      <c r="R202" s="13"/>
      <c r="S202" s="13"/>
      <c r="T202" s="13"/>
      <c r="U202" s="13"/>
      <c r="V202" s="13"/>
    </row>
    <row r="203" spans="17:22" ht="30" customHeight="1" x14ac:dyDescent="0.3">
      <c r="Q203" s="13"/>
      <c r="R203" s="13"/>
      <c r="S203" s="13"/>
      <c r="T203" s="13"/>
      <c r="U203" s="13"/>
      <c r="V203" s="13"/>
    </row>
    <row r="204" spans="17:22" ht="30" customHeight="1" x14ac:dyDescent="0.3">
      <c r="Q204" s="13"/>
      <c r="R204" s="13"/>
      <c r="S204" s="13"/>
      <c r="T204" s="13"/>
      <c r="U204" s="13"/>
      <c r="V204" s="13"/>
    </row>
    <row r="205" spans="17:22" ht="30" customHeight="1" x14ac:dyDescent="0.3">
      <c r="Q205" s="13"/>
      <c r="R205" s="13"/>
      <c r="S205" s="13"/>
      <c r="T205" s="13"/>
      <c r="U205" s="13"/>
      <c r="V205" s="13"/>
    </row>
    <row r="206" spans="17:22" ht="30" customHeight="1" x14ac:dyDescent="0.3">
      <c r="Q206" s="13"/>
      <c r="R206" s="13"/>
      <c r="S206" s="13"/>
      <c r="T206" s="13"/>
      <c r="U206" s="13"/>
      <c r="V206" s="13"/>
    </row>
    <row r="207" spans="17:22" ht="30" customHeight="1" x14ac:dyDescent="0.3">
      <c r="Q207" s="13"/>
      <c r="R207" s="13"/>
      <c r="S207" s="13"/>
      <c r="T207" s="13"/>
      <c r="U207" s="13"/>
      <c r="V207" s="13"/>
    </row>
    <row r="208" spans="17:22" ht="30" customHeight="1" x14ac:dyDescent="0.3">
      <c r="Q208" s="13"/>
      <c r="R208" s="13"/>
      <c r="S208" s="13"/>
      <c r="T208" s="13"/>
      <c r="U208" s="13"/>
      <c r="V208" s="13"/>
    </row>
    <row r="209" spans="17:22" ht="30" customHeight="1" x14ac:dyDescent="0.3">
      <c r="Q209" s="13"/>
      <c r="R209" s="13"/>
      <c r="S209" s="13"/>
      <c r="T209" s="13"/>
      <c r="U209" s="13"/>
      <c r="V209" s="13"/>
    </row>
    <row r="210" spans="17:22" ht="30" customHeight="1" x14ac:dyDescent="0.3">
      <c r="Q210" s="13"/>
      <c r="R210" s="13"/>
      <c r="S210" s="13"/>
      <c r="T210" s="13"/>
      <c r="U210" s="13"/>
      <c r="V210" s="13"/>
    </row>
    <row r="211" spans="17:22" ht="30" customHeight="1" x14ac:dyDescent="0.3">
      <c r="Q211" s="13"/>
      <c r="R211" s="13"/>
      <c r="S211" s="13"/>
      <c r="T211" s="13"/>
      <c r="U211" s="13"/>
      <c r="V211" s="13"/>
    </row>
    <row r="212" spans="17:22" ht="30" customHeight="1" x14ac:dyDescent="0.3">
      <c r="Q212" s="13"/>
      <c r="R212" s="13"/>
      <c r="S212" s="13"/>
      <c r="T212" s="13"/>
      <c r="U212" s="13"/>
      <c r="V212" s="13"/>
    </row>
    <row r="213" spans="17:22" ht="30" customHeight="1" x14ac:dyDescent="0.3">
      <c r="Q213" s="13"/>
      <c r="R213" s="13"/>
      <c r="S213" s="13"/>
      <c r="T213" s="13"/>
      <c r="U213" s="13"/>
      <c r="V213" s="13"/>
    </row>
    <row r="214" spans="17:22" ht="30" customHeight="1" x14ac:dyDescent="0.3">
      <c r="Q214" s="13"/>
      <c r="R214" s="13"/>
      <c r="S214" s="13"/>
      <c r="T214" s="13"/>
      <c r="U214" s="13"/>
      <c r="V214" s="13"/>
    </row>
    <row r="215" spans="17:22" ht="30" customHeight="1" x14ac:dyDescent="0.3">
      <c r="Q215" s="13"/>
      <c r="R215" s="13"/>
      <c r="S215" s="13"/>
      <c r="T215" s="13"/>
      <c r="U215" s="13"/>
      <c r="V215" s="13"/>
    </row>
    <row r="216" spans="17:22" ht="30" customHeight="1" x14ac:dyDescent="0.3">
      <c r="Q216" s="13"/>
      <c r="R216" s="13"/>
      <c r="S216" s="13"/>
      <c r="T216" s="13"/>
      <c r="U216" s="13"/>
      <c r="V216" s="13"/>
    </row>
    <row r="217" spans="17:22" ht="30" customHeight="1" x14ac:dyDescent="0.3">
      <c r="Q217" s="13"/>
      <c r="R217" s="13"/>
      <c r="S217" s="13"/>
      <c r="T217" s="13"/>
      <c r="U217" s="13"/>
      <c r="V217" s="13"/>
    </row>
    <row r="218" spans="17:22" ht="30" customHeight="1" x14ac:dyDescent="0.3">
      <c r="Q218" s="13"/>
      <c r="R218" s="13"/>
      <c r="S218" s="13"/>
      <c r="T218" s="13"/>
      <c r="U218" s="13"/>
      <c r="V218" s="13"/>
    </row>
    <row r="219" spans="17:22" ht="30" customHeight="1" x14ac:dyDescent="0.3">
      <c r="Q219" s="13"/>
      <c r="R219" s="13"/>
      <c r="S219" s="13"/>
      <c r="T219" s="13"/>
      <c r="U219" s="13"/>
      <c r="V219" s="13"/>
    </row>
    <row r="220" spans="17:22" ht="30" customHeight="1" x14ac:dyDescent="0.3">
      <c r="Q220" s="13"/>
      <c r="R220" s="13"/>
      <c r="S220" s="13"/>
      <c r="T220" s="13"/>
      <c r="U220" s="13"/>
      <c r="V220" s="13"/>
    </row>
    <row r="221" spans="17:22" ht="30" customHeight="1" x14ac:dyDescent="0.3">
      <c r="Q221" s="13"/>
      <c r="R221" s="13"/>
      <c r="S221" s="13"/>
      <c r="T221" s="13"/>
      <c r="U221" s="13"/>
      <c r="V221" s="13"/>
    </row>
    <row r="222" spans="17:22" ht="30" customHeight="1" x14ac:dyDescent="0.3">
      <c r="Q222" s="13"/>
      <c r="R222" s="13"/>
      <c r="S222" s="13"/>
      <c r="T222" s="13"/>
      <c r="U222" s="13"/>
      <c r="V222" s="13"/>
    </row>
    <row r="223" spans="17:22" ht="30" customHeight="1" x14ac:dyDescent="0.3">
      <c r="Q223" s="13"/>
      <c r="R223" s="13"/>
      <c r="S223" s="13"/>
      <c r="T223" s="13"/>
      <c r="U223" s="13"/>
      <c r="V223" s="13"/>
    </row>
    <row r="224" spans="17:22" ht="30" customHeight="1" x14ac:dyDescent="0.3">
      <c r="Q224" s="13"/>
      <c r="R224" s="13"/>
      <c r="S224" s="13"/>
      <c r="T224" s="13"/>
      <c r="U224" s="13"/>
      <c r="V224" s="13"/>
    </row>
    <row r="225" spans="17:22" ht="30" customHeight="1" x14ac:dyDescent="0.3">
      <c r="Q225" s="13"/>
      <c r="R225" s="13"/>
      <c r="S225" s="13"/>
      <c r="T225" s="13"/>
      <c r="U225" s="13"/>
      <c r="V225" s="13"/>
    </row>
    <row r="226" spans="17:22" ht="30" customHeight="1" x14ac:dyDescent="0.3">
      <c r="Q226" s="13"/>
      <c r="R226" s="13"/>
      <c r="S226" s="13"/>
      <c r="T226" s="13"/>
      <c r="U226" s="13"/>
      <c r="V226" s="13"/>
    </row>
    <row r="227" spans="17:22" ht="30" customHeight="1" x14ac:dyDescent="0.3">
      <c r="Q227" s="13"/>
      <c r="R227" s="13"/>
      <c r="S227" s="13"/>
      <c r="T227" s="13"/>
      <c r="U227" s="13"/>
      <c r="V227" s="13"/>
    </row>
    <row r="228" spans="17:22" ht="30" customHeight="1" x14ac:dyDescent="0.3">
      <c r="Q228" s="13"/>
      <c r="R228" s="13"/>
      <c r="S228" s="13"/>
      <c r="T228" s="13"/>
      <c r="U228" s="13"/>
      <c r="V228" s="13"/>
    </row>
    <row r="229" spans="17:22" ht="30" customHeight="1" x14ac:dyDescent="0.3">
      <c r="Q229" s="13"/>
      <c r="R229" s="13"/>
      <c r="S229" s="13"/>
      <c r="T229" s="13"/>
      <c r="U229" s="13"/>
      <c r="V229" s="13"/>
    </row>
    <row r="230" spans="17:22" ht="30" customHeight="1" x14ac:dyDescent="0.3">
      <c r="Q230" s="13"/>
      <c r="R230" s="13"/>
      <c r="S230" s="13"/>
      <c r="T230" s="13"/>
      <c r="U230" s="13"/>
      <c r="V230" s="13"/>
    </row>
    <row r="231" spans="17:22" ht="30" customHeight="1" x14ac:dyDescent="0.3">
      <c r="Q231" s="13"/>
      <c r="R231" s="13"/>
      <c r="S231" s="13"/>
      <c r="T231" s="13"/>
      <c r="U231" s="13"/>
      <c r="V231" s="13"/>
    </row>
    <row r="232" spans="17:22" ht="30" customHeight="1" x14ac:dyDescent="0.3">
      <c r="Q232" s="13"/>
      <c r="R232" s="13"/>
      <c r="S232" s="13"/>
      <c r="T232" s="13"/>
      <c r="U232" s="13"/>
      <c r="V232" s="13"/>
    </row>
    <row r="233" spans="17:22" ht="30" customHeight="1" x14ac:dyDescent="0.3">
      <c r="Q233" s="13"/>
      <c r="R233" s="13"/>
      <c r="S233" s="13"/>
      <c r="T233" s="13"/>
      <c r="U233" s="13"/>
      <c r="V233" s="13"/>
    </row>
    <row r="234" spans="17:22" ht="30" customHeight="1" x14ac:dyDescent="0.3">
      <c r="Q234" s="13"/>
      <c r="R234" s="13"/>
      <c r="S234" s="13"/>
      <c r="T234" s="13"/>
      <c r="U234" s="13"/>
      <c r="V234" s="13"/>
    </row>
    <row r="235" spans="17:22" ht="30" customHeight="1" x14ac:dyDescent="0.3">
      <c r="Q235" s="13"/>
      <c r="R235" s="13"/>
      <c r="S235" s="13"/>
      <c r="T235" s="13"/>
      <c r="U235" s="13"/>
      <c r="V235" s="13"/>
    </row>
    <row r="236" spans="17:22" ht="30" customHeight="1" x14ac:dyDescent="0.3">
      <c r="Q236" s="13"/>
      <c r="R236" s="13"/>
      <c r="S236" s="13"/>
      <c r="T236" s="13"/>
      <c r="U236" s="13"/>
      <c r="V236" s="13"/>
    </row>
    <row r="237" spans="17:22" ht="30" customHeight="1" x14ac:dyDescent="0.3">
      <c r="Q237" s="13"/>
      <c r="R237" s="13"/>
      <c r="S237" s="13"/>
      <c r="T237" s="13"/>
      <c r="U237" s="13"/>
      <c r="V237" s="13"/>
    </row>
    <row r="238" spans="17:22" ht="30" customHeight="1" x14ac:dyDescent="0.3">
      <c r="Q238" s="13"/>
      <c r="R238" s="13"/>
      <c r="S238" s="13"/>
      <c r="T238" s="13"/>
      <c r="U238" s="13"/>
      <c r="V238" s="13"/>
    </row>
    <row r="239" spans="17:22" ht="30" customHeight="1" x14ac:dyDescent="0.3">
      <c r="Q239" s="13"/>
      <c r="R239" s="13"/>
      <c r="S239" s="13"/>
      <c r="T239" s="13"/>
      <c r="U239" s="13"/>
      <c r="V239" s="13"/>
    </row>
    <row r="240" spans="17:22" ht="30" customHeight="1" x14ac:dyDescent="0.3">
      <c r="Q240" s="13"/>
      <c r="R240" s="13"/>
      <c r="S240" s="13"/>
      <c r="T240" s="13"/>
      <c r="U240" s="13"/>
      <c r="V240" s="13"/>
    </row>
    <row r="241" spans="17:22" ht="30" customHeight="1" x14ac:dyDescent="0.3">
      <c r="Q241" s="13"/>
      <c r="R241" s="13"/>
      <c r="S241" s="13"/>
      <c r="T241" s="13"/>
      <c r="U241" s="13"/>
      <c r="V241" s="13"/>
    </row>
    <row r="242" spans="17:22" ht="30" customHeight="1" x14ac:dyDescent="0.3">
      <c r="Q242" s="13"/>
      <c r="R242" s="13"/>
      <c r="S242" s="13"/>
      <c r="T242" s="13"/>
      <c r="U242" s="13"/>
      <c r="V242" s="13"/>
    </row>
    <row r="243" spans="17:22" ht="30" customHeight="1" x14ac:dyDescent="0.3">
      <c r="Q243" s="13"/>
      <c r="R243" s="13"/>
      <c r="S243" s="13"/>
      <c r="T243" s="13"/>
      <c r="U243" s="13"/>
      <c r="V243" s="13"/>
    </row>
    <row r="244" spans="17:22" ht="30" customHeight="1" x14ac:dyDescent="0.3">
      <c r="Q244" s="13"/>
      <c r="R244" s="13"/>
      <c r="S244" s="13"/>
      <c r="T244" s="13"/>
      <c r="U244" s="13"/>
      <c r="V244" s="13"/>
    </row>
    <row r="245" spans="17:22" ht="30" customHeight="1" x14ac:dyDescent="0.3">
      <c r="Q245" s="13"/>
      <c r="R245" s="13"/>
      <c r="S245" s="13"/>
      <c r="T245" s="13"/>
      <c r="U245" s="13"/>
      <c r="V245" s="13"/>
    </row>
    <row r="246" spans="17:22" ht="30" customHeight="1" x14ac:dyDescent="0.3">
      <c r="Q246" s="13"/>
      <c r="R246" s="13"/>
      <c r="S246" s="13"/>
      <c r="T246" s="13"/>
      <c r="U246" s="13"/>
      <c r="V246" s="13"/>
    </row>
    <row r="247" spans="17:22" ht="30" customHeight="1" x14ac:dyDescent="0.3">
      <c r="Q247" s="13"/>
      <c r="R247" s="13"/>
      <c r="S247" s="13"/>
      <c r="T247" s="13"/>
      <c r="U247" s="13"/>
      <c r="V247" s="13"/>
    </row>
    <row r="248" spans="17:22" ht="30" customHeight="1" x14ac:dyDescent="0.3">
      <c r="Q248" s="13"/>
      <c r="R248" s="13"/>
      <c r="S248" s="13"/>
      <c r="T248" s="13"/>
      <c r="U248" s="13"/>
      <c r="V248" s="13"/>
    </row>
    <row r="249" spans="17:22" ht="30" customHeight="1" x14ac:dyDescent="0.3">
      <c r="Q249" s="13"/>
      <c r="R249" s="13"/>
      <c r="S249" s="13"/>
      <c r="T249" s="13"/>
      <c r="U249" s="13"/>
      <c r="V249" s="13"/>
    </row>
    <row r="250" spans="17:22" ht="30" customHeight="1" x14ac:dyDescent="0.3">
      <c r="Q250" s="13"/>
      <c r="R250" s="13"/>
      <c r="S250" s="13"/>
      <c r="T250" s="13"/>
      <c r="U250" s="13"/>
      <c r="V250" s="13"/>
    </row>
    <row r="251" spans="17:22" ht="30" customHeight="1" x14ac:dyDescent="0.3">
      <c r="Q251" s="13"/>
      <c r="R251" s="13"/>
      <c r="S251" s="13"/>
      <c r="T251" s="13"/>
      <c r="U251" s="13"/>
      <c r="V251" s="13"/>
    </row>
    <row r="252" spans="17:22" ht="30" customHeight="1" x14ac:dyDescent="0.3">
      <c r="Q252" s="13"/>
      <c r="R252" s="13"/>
      <c r="S252" s="13"/>
      <c r="T252" s="13"/>
      <c r="U252" s="13"/>
      <c r="V252" s="13"/>
    </row>
    <row r="253" spans="17:22" ht="30" customHeight="1" x14ac:dyDescent="0.3">
      <c r="Q253" s="13"/>
      <c r="R253" s="13"/>
      <c r="S253" s="13"/>
      <c r="T253" s="13"/>
      <c r="U253" s="13"/>
      <c r="V253" s="13"/>
    </row>
    <row r="254" spans="17:22" ht="30" customHeight="1" x14ac:dyDescent="0.3">
      <c r="Q254" s="13"/>
      <c r="R254" s="13"/>
      <c r="S254" s="13"/>
      <c r="T254" s="13"/>
      <c r="U254" s="13"/>
      <c r="V254" s="13"/>
    </row>
    <row r="255" spans="17:22" ht="30" customHeight="1" x14ac:dyDescent="0.3">
      <c r="Q255" s="13"/>
      <c r="R255" s="13"/>
      <c r="S255" s="13"/>
      <c r="T255" s="13"/>
      <c r="U255" s="13"/>
      <c r="V255" s="13"/>
    </row>
    <row r="256" spans="17:22" ht="30" customHeight="1" x14ac:dyDescent="0.3">
      <c r="Q256" s="13"/>
      <c r="R256" s="13"/>
      <c r="S256" s="13"/>
      <c r="T256" s="13"/>
      <c r="U256" s="13"/>
      <c r="V256" s="13"/>
    </row>
    <row r="257" spans="17:22" ht="30" customHeight="1" x14ac:dyDescent="0.3">
      <c r="Q257" s="13"/>
      <c r="R257" s="13"/>
      <c r="S257" s="13"/>
      <c r="T257" s="13"/>
      <c r="U257" s="13"/>
      <c r="V257" s="13"/>
    </row>
    <row r="258" spans="17:22" ht="30" customHeight="1" x14ac:dyDescent="0.3">
      <c r="Q258" s="13"/>
      <c r="R258" s="13"/>
      <c r="S258" s="13"/>
      <c r="T258" s="13"/>
      <c r="U258" s="13"/>
      <c r="V258" s="13"/>
    </row>
    <row r="259" spans="17:22" ht="30" customHeight="1" x14ac:dyDescent="0.3">
      <c r="Q259" s="13"/>
      <c r="R259" s="13"/>
      <c r="S259" s="13"/>
      <c r="T259" s="13"/>
      <c r="U259" s="13"/>
      <c r="V259" s="13"/>
    </row>
    <row r="260" spans="17:22" ht="30" customHeight="1" x14ac:dyDescent="0.3">
      <c r="Q260" s="13"/>
      <c r="R260" s="13"/>
      <c r="S260" s="13"/>
      <c r="T260" s="13"/>
      <c r="U260" s="13"/>
      <c r="V260" s="13"/>
    </row>
    <row r="261" spans="17:22" ht="30" customHeight="1" x14ac:dyDescent="0.3">
      <c r="Q261" s="13"/>
      <c r="R261" s="13"/>
      <c r="S261" s="13"/>
      <c r="T261" s="13"/>
      <c r="U261" s="13"/>
      <c r="V261" s="13"/>
    </row>
    <row r="262" spans="17:22" ht="30" customHeight="1" x14ac:dyDescent="0.3">
      <c r="Q262" s="13"/>
      <c r="R262" s="13"/>
      <c r="S262" s="13"/>
      <c r="T262" s="13"/>
      <c r="U262" s="13"/>
      <c r="V262" s="13"/>
    </row>
    <row r="263" spans="17:22" ht="30" customHeight="1" x14ac:dyDescent="0.3">
      <c r="Q263" s="13"/>
      <c r="R263" s="13"/>
      <c r="S263" s="13"/>
      <c r="T263" s="13"/>
      <c r="U263" s="13"/>
      <c r="V263" s="13"/>
    </row>
    <row r="264" spans="17:22" ht="30" customHeight="1" x14ac:dyDescent="0.3">
      <c r="Q264" s="13"/>
      <c r="R264" s="13"/>
      <c r="S264" s="13"/>
      <c r="T264" s="13"/>
      <c r="U264" s="13"/>
      <c r="V264" s="13"/>
    </row>
    <row r="265" spans="17:22" ht="30" customHeight="1" x14ac:dyDescent="0.3">
      <c r="Q265" s="13"/>
      <c r="R265" s="13"/>
      <c r="S265" s="13"/>
      <c r="T265" s="13"/>
      <c r="U265" s="13"/>
      <c r="V265" s="13"/>
    </row>
    <row r="266" spans="17:22" ht="30" customHeight="1" x14ac:dyDescent="0.3">
      <c r="Q266" s="13"/>
      <c r="R266" s="13"/>
      <c r="S266" s="13"/>
      <c r="T266" s="13"/>
      <c r="U266" s="13"/>
      <c r="V266" s="13"/>
    </row>
    <row r="267" spans="17:22" ht="30" customHeight="1" x14ac:dyDescent="0.3">
      <c r="Q267" s="13"/>
      <c r="R267" s="13"/>
      <c r="S267" s="13"/>
      <c r="T267" s="13"/>
      <c r="U267" s="13"/>
      <c r="V267" s="13"/>
    </row>
    <row r="268" spans="17:22" ht="30" customHeight="1" x14ac:dyDescent="0.3">
      <c r="Q268" s="13"/>
      <c r="R268" s="13"/>
      <c r="S268" s="13"/>
      <c r="T268" s="13"/>
      <c r="U268" s="13"/>
      <c r="V268" s="13"/>
    </row>
    <row r="269" spans="17:22" ht="30" customHeight="1" x14ac:dyDescent="0.3">
      <c r="Q269" s="13"/>
      <c r="R269" s="13"/>
      <c r="S269" s="13"/>
      <c r="T269" s="13"/>
      <c r="U269" s="13"/>
      <c r="V269" s="13"/>
    </row>
    <row r="270" spans="17:22" ht="30" customHeight="1" x14ac:dyDescent="0.3">
      <c r="Q270" s="13"/>
      <c r="R270" s="13"/>
      <c r="S270" s="13"/>
      <c r="T270" s="13"/>
      <c r="U270" s="13"/>
      <c r="V270" s="13"/>
    </row>
    <row r="271" spans="17:22" ht="30" customHeight="1" x14ac:dyDescent="0.3">
      <c r="Q271" s="13"/>
      <c r="R271" s="13"/>
      <c r="S271" s="13"/>
      <c r="T271" s="13"/>
      <c r="U271" s="13"/>
      <c r="V271" s="13"/>
    </row>
    <row r="272" spans="17:22" ht="30" customHeight="1" x14ac:dyDescent="0.3">
      <c r="Q272" s="13"/>
      <c r="R272" s="13"/>
      <c r="S272" s="13"/>
      <c r="T272" s="13"/>
      <c r="U272" s="13"/>
      <c r="V272" s="13"/>
    </row>
    <row r="273" spans="17:22" ht="30" customHeight="1" x14ac:dyDescent="0.3">
      <c r="Q273" s="13"/>
      <c r="R273" s="13"/>
      <c r="S273" s="13"/>
      <c r="T273" s="13"/>
      <c r="U273" s="13"/>
      <c r="V273" s="13"/>
    </row>
    <row r="274" spans="17:22" ht="30" customHeight="1" x14ac:dyDescent="0.3">
      <c r="Q274" s="13"/>
      <c r="R274" s="13"/>
      <c r="S274" s="13"/>
      <c r="T274" s="13"/>
      <c r="U274" s="13"/>
      <c r="V274" s="13"/>
    </row>
    <row r="275" spans="17:22" ht="30" customHeight="1" x14ac:dyDescent="0.3">
      <c r="Q275" s="13"/>
      <c r="R275" s="13"/>
      <c r="S275" s="13"/>
      <c r="T275" s="13"/>
      <c r="U275" s="13"/>
      <c r="V275" s="13"/>
    </row>
    <row r="276" spans="17:22" ht="30" customHeight="1" x14ac:dyDescent="0.3">
      <c r="Q276" s="13"/>
      <c r="R276" s="13"/>
      <c r="S276" s="13"/>
      <c r="T276" s="13"/>
      <c r="U276" s="13"/>
      <c r="V276" s="13"/>
    </row>
    <row r="277" spans="17:22" ht="30" customHeight="1" x14ac:dyDescent="0.3">
      <c r="Q277" s="13"/>
      <c r="R277" s="13"/>
      <c r="S277" s="13"/>
      <c r="T277" s="13"/>
      <c r="U277" s="13"/>
      <c r="V277" s="13"/>
    </row>
    <row r="278" spans="17:22" ht="30" customHeight="1" x14ac:dyDescent="0.3">
      <c r="Q278" s="13"/>
      <c r="R278" s="13"/>
      <c r="S278" s="13"/>
      <c r="T278" s="13"/>
      <c r="U278" s="13"/>
      <c r="V278" s="13"/>
    </row>
    <row r="279" spans="17:22" ht="30" customHeight="1" x14ac:dyDescent="0.3">
      <c r="Q279" s="13"/>
      <c r="R279" s="13"/>
      <c r="S279" s="13"/>
      <c r="T279" s="13"/>
      <c r="U279" s="13"/>
      <c r="V279" s="13"/>
    </row>
    <row r="280" spans="17:22" ht="30" customHeight="1" x14ac:dyDescent="0.3">
      <c r="Q280" s="13"/>
      <c r="R280" s="13"/>
      <c r="S280" s="13"/>
      <c r="T280" s="13"/>
      <c r="U280" s="13"/>
      <c r="V280" s="13"/>
    </row>
  </sheetData>
  <sheetProtection algorithmName="SHA-512" hashValue="H9mu+9T5OTaSU7yWpOQYqy6LTJJVjKCmh2gmwpDPXHI5DXC5q12eIlzyHkN19aoDF+6ScSioJBNQBzsWYHqeIg==" saltValue="KLiRfJl44G/YXA2LSTmvEQ==" spinCount="100000" sheet="1" objects="1" scenarios="1"/>
  <autoFilter ref="A15:A280" xr:uid="{00000000-0009-0000-0000-000002000000}">
    <filterColumn colId="0" hiddenButton="1">
      <filters blank="1"/>
    </filterColumn>
  </autoFilter>
  <dataConsolidate/>
  <mergeCells count="92">
    <mergeCell ref="A72:J72"/>
    <mergeCell ref="R72:T72"/>
    <mergeCell ref="R61:T61"/>
    <mergeCell ref="R62:T62"/>
    <mergeCell ref="R63:T63"/>
    <mergeCell ref="R64:T64"/>
    <mergeCell ref="A67:V67"/>
    <mergeCell ref="A68:J68"/>
    <mergeCell ref="R68:T68"/>
    <mergeCell ref="A69:J69"/>
    <mergeCell ref="R69:T69"/>
    <mergeCell ref="A70:V70"/>
    <mergeCell ref="B71:J71"/>
    <mergeCell ref="R71:T71"/>
    <mergeCell ref="R60:T60"/>
    <mergeCell ref="R49:T49"/>
    <mergeCell ref="R50:T50"/>
    <mergeCell ref="R51:T51"/>
    <mergeCell ref="R52:T52"/>
    <mergeCell ref="R53:T53"/>
    <mergeCell ref="R54:T54"/>
    <mergeCell ref="R55:T55"/>
    <mergeCell ref="R56:T56"/>
    <mergeCell ref="R57:T57"/>
    <mergeCell ref="R58:T58"/>
    <mergeCell ref="R59:T59"/>
    <mergeCell ref="R48:T48"/>
    <mergeCell ref="R37:T37"/>
    <mergeCell ref="R38:T38"/>
    <mergeCell ref="R39:T39"/>
    <mergeCell ref="R40:T40"/>
    <mergeCell ref="R41:T41"/>
    <mergeCell ref="R42:T42"/>
    <mergeCell ref="R43:T43"/>
    <mergeCell ref="R44:T44"/>
    <mergeCell ref="R45:T45"/>
    <mergeCell ref="R46:T46"/>
    <mergeCell ref="R47:T47"/>
    <mergeCell ref="R36:T36"/>
    <mergeCell ref="R25:T25"/>
    <mergeCell ref="R26:T26"/>
    <mergeCell ref="R27:T27"/>
    <mergeCell ref="R28:T28"/>
    <mergeCell ref="R29:T29"/>
    <mergeCell ref="R30:T30"/>
    <mergeCell ref="R31:T31"/>
    <mergeCell ref="R32:T32"/>
    <mergeCell ref="R33:T33"/>
    <mergeCell ref="R34:T34"/>
    <mergeCell ref="R35:T35"/>
    <mergeCell ref="R24:T24"/>
    <mergeCell ref="R13:T14"/>
    <mergeCell ref="U13:U14"/>
    <mergeCell ref="R15:T15"/>
    <mergeCell ref="R16:T16"/>
    <mergeCell ref="R17:T17"/>
    <mergeCell ref="R18:T18"/>
    <mergeCell ref="R19:T19"/>
    <mergeCell ref="R20:T20"/>
    <mergeCell ref="R21:T21"/>
    <mergeCell ref="R22:T22"/>
    <mergeCell ref="R23:T23"/>
    <mergeCell ref="P13:P14"/>
    <mergeCell ref="A8:S8"/>
    <mergeCell ref="T8:U9"/>
    <mergeCell ref="A11:H12"/>
    <mergeCell ref="I11:K12"/>
    <mergeCell ref="N11:O11"/>
    <mergeCell ref="Q11:R11"/>
    <mergeCell ref="N12:O12"/>
    <mergeCell ref="Q12:R12"/>
    <mergeCell ref="A13:A14"/>
    <mergeCell ref="B13:I13"/>
    <mergeCell ref="J13:J14"/>
    <mergeCell ref="K13:K14"/>
    <mergeCell ref="L13:O13"/>
    <mergeCell ref="T6:U7"/>
    <mergeCell ref="K7:O7"/>
    <mergeCell ref="A2:Q2"/>
    <mergeCell ref="T2:U2"/>
    <mergeCell ref="A3:S3"/>
    <mergeCell ref="T3:U5"/>
    <mergeCell ref="A5:B5"/>
    <mergeCell ref="C5:G5"/>
    <mergeCell ref="H5:J5"/>
    <mergeCell ref="K5:O5"/>
    <mergeCell ref="P5:Q5"/>
    <mergeCell ref="A6:B6"/>
    <mergeCell ref="C6:G6"/>
    <mergeCell ref="H6:J6"/>
    <mergeCell ref="K6:O6"/>
    <mergeCell ref="P6:Q6"/>
  </mergeCells>
  <conditionalFormatting sqref="D7">
    <cfRule type="colorScale" priority="14">
      <colorScale>
        <cfvo type="min"/>
        <cfvo type="max"/>
        <color rgb="FFFF7128"/>
        <color rgb="FFFFEF9C"/>
      </colorScale>
    </cfRule>
  </conditionalFormatting>
  <conditionalFormatting sqref="F7:G7">
    <cfRule type="colorScale" priority="13">
      <colorScale>
        <cfvo type="min"/>
        <cfvo type="max"/>
        <color rgb="FFFF7128"/>
        <color rgb="FFFFEF9C"/>
      </colorScale>
    </cfRule>
  </conditionalFormatting>
  <conditionalFormatting sqref="A15:U15">
    <cfRule type="expression" dxfId="147" priority="19">
      <formula>$X$15=TRUE</formula>
    </cfRule>
  </conditionalFormatting>
  <conditionalFormatting sqref="A17:U17">
    <cfRule type="expression" dxfId="146" priority="15">
      <formula>$X$17=TRUE</formula>
    </cfRule>
  </conditionalFormatting>
  <conditionalFormatting sqref="A63:U63">
    <cfRule type="expression" dxfId="145" priority="16">
      <formula>$X$63=TRUE</formula>
    </cfRule>
  </conditionalFormatting>
  <conditionalFormatting sqref="A62:U62">
    <cfRule type="expression" dxfId="144" priority="20">
      <formula>$X$62=TRUE</formula>
    </cfRule>
  </conditionalFormatting>
  <conditionalFormatting sqref="A61:U61">
    <cfRule type="expression" dxfId="143" priority="22">
      <formula>$X$61=TRUE</formula>
    </cfRule>
  </conditionalFormatting>
  <conditionalFormatting sqref="A60:U60">
    <cfRule type="expression" dxfId="142" priority="23">
      <formula>$X$60=TRUE</formula>
    </cfRule>
  </conditionalFormatting>
  <conditionalFormatting sqref="A59:U59">
    <cfRule type="expression" dxfId="141" priority="24">
      <formula>$X$59=TRUE</formula>
    </cfRule>
  </conditionalFormatting>
  <conditionalFormatting sqref="A58:U58">
    <cfRule type="expression" dxfId="140" priority="26">
      <formula>$X$58=TRUE</formula>
    </cfRule>
  </conditionalFormatting>
  <conditionalFormatting sqref="A57:U57">
    <cfRule type="expression" dxfId="139" priority="27">
      <formula>$X$57=TRUE</formula>
    </cfRule>
  </conditionalFormatting>
  <conditionalFormatting sqref="A56:U56">
    <cfRule type="expression" dxfId="138" priority="28">
      <formula>$X$56=TRUE</formula>
    </cfRule>
  </conditionalFormatting>
  <conditionalFormatting sqref="A55:U55">
    <cfRule type="expression" dxfId="137" priority="29">
      <formula>$X$55=TRUE</formula>
    </cfRule>
  </conditionalFormatting>
  <conditionalFormatting sqref="A54:U54">
    <cfRule type="expression" dxfId="136" priority="30">
      <formula>$X$54=TRUE</formula>
    </cfRule>
  </conditionalFormatting>
  <conditionalFormatting sqref="A53:U53">
    <cfRule type="expression" dxfId="135" priority="31">
      <formula>$X$53=TRUE</formula>
    </cfRule>
  </conditionalFormatting>
  <conditionalFormatting sqref="A52:U52">
    <cfRule type="expression" dxfId="134" priority="32">
      <formula>$X$52=TRUE</formula>
    </cfRule>
  </conditionalFormatting>
  <conditionalFormatting sqref="A51:U51">
    <cfRule type="expression" dxfId="133" priority="33">
      <formula>$X$51=TRUE</formula>
    </cfRule>
  </conditionalFormatting>
  <conditionalFormatting sqref="A50:U50">
    <cfRule type="expression" dxfId="132" priority="34">
      <formula>$X$50=TRUE</formula>
    </cfRule>
  </conditionalFormatting>
  <conditionalFormatting sqref="A49:U49">
    <cfRule type="expression" dxfId="131" priority="35">
      <formula>$X$49=TRUE</formula>
    </cfRule>
  </conditionalFormatting>
  <conditionalFormatting sqref="A48:U48">
    <cfRule type="expression" dxfId="130" priority="36">
      <formula>$X$48=TRUE</formula>
    </cfRule>
  </conditionalFormatting>
  <conditionalFormatting sqref="A47:U47">
    <cfRule type="expression" dxfId="129" priority="37">
      <formula>$X$47=TRUE</formula>
    </cfRule>
  </conditionalFormatting>
  <conditionalFormatting sqref="A46:U46">
    <cfRule type="expression" dxfId="128" priority="38">
      <formula>$X$46=TRUE</formula>
    </cfRule>
  </conditionalFormatting>
  <conditionalFormatting sqref="A45:U45">
    <cfRule type="expression" dxfId="127" priority="39">
      <formula>$X$45=TRUE</formula>
    </cfRule>
  </conditionalFormatting>
  <conditionalFormatting sqref="A44:U44">
    <cfRule type="expression" dxfId="126" priority="40">
      <formula>$X$44=TRUE</formula>
    </cfRule>
  </conditionalFormatting>
  <conditionalFormatting sqref="A43:U43">
    <cfRule type="expression" dxfId="125" priority="41">
      <formula>$X$43=TRUE</formula>
    </cfRule>
  </conditionalFormatting>
  <conditionalFormatting sqref="A42:U42">
    <cfRule type="expression" dxfId="124" priority="42">
      <formula>$X$42=TRUE</formula>
    </cfRule>
  </conditionalFormatting>
  <conditionalFormatting sqref="A41:U41">
    <cfRule type="expression" dxfId="123" priority="43">
      <formula>$X$41=TRUE</formula>
    </cfRule>
  </conditionalFormatting>
  <conditionalFormatting sqref="A40:U40">
    <cfRule type="expression" dxfId="122" priority="44">
      <formula>$X$40=TRUE</formula>
    </cfRule>
  </conditionalFormatting>
  <conditionalFormatting sqref="A39:U39">
    <cfRule type="expression" dxfId="121" priority="45">
      <formula>$X$39=TRUE</formula>
    </cfRule>
  </conditionalFormatting>
  <conditionalFormatting sqref="A18:U18">
    <cfRule type="expression" dxfId="120" priority="46">
      <formula>$X$18=TRUE</formula>
    </cfRule>
  </conditionalFormatting>
  <conditionalFormatting sqref="A19:U19">
    <cfRule type="expression" dxfId="119" priority="47">
      <formula>$X$19=TRUE</formula>
    </cfRule>
  </conditionalFormatting>
  <conditionalFormatting sqref="A20:U20">
    <cfRule type="expression" dxfId="118" priority="48">
      <formula>$X$20=TRUE</formula>
    </cfRule>
  </conditionalFormatting>
  <conditionalFormatting sqref="A21:U21">
    <cfRule type="expression" dxfId="117" priority="49">
      <formula>$X$21=TRUE</formula>
    </cfRule>
  </conditionalFormatting>
  <conditionalFormatting sqref="A22:U22">
    <cfRule type="expression" dxfId="116" priority="50">
      <formula>$X$22=TRUE</formula>
    </cfRule>
  </conditionalFormatting>
  <conditionalFormatting sqref="A23:U23">
    <cfRule type="expression" dxfId="115" priority="51">
      <formula>$X$23=TRUE</formula>
    </cfRule>
  </conditionalFormatting>
  <conditionalFormatting sqref="A24:U24">
    <cfRule type="expression" dxfId="114" priority="52">
      <formula>$X$24=TRUE</formula>
    </cfRule>
  </conditionalFormatting>
  <conditionalFormatting sqref="A27:U27">
    <cfRule type="expression" dxfId="113" priority="55">
      <formula>$X$27=TRUE</formula>
    </cfRule>
  </conditionalFormatting>
  <conditionalFormatting sqref="A28:U28">
    <cfRule type="expression" dxfId="112" priority="56">
      <formula>$X$28=TRUE</formula>
    </cfRule>
  </conditionalFormatting>
  <conditionalFormatting sqref="A32:U32">
    <cfRule type="expression" dxfId="111" priority="57">
      <formula>$X$32=TRUE</formula>
    </cfRule>
  </conditionalFormatting>
  <conditionalFormatting sqref="A33:U33">
    <cfRule type="expression" dxfId="110" priority="58">
      <formula>$X$33=TRUE</formula>
    </cfRule>
  </conditionalFormatting>
  <conditionalFormatting sqref="A34:U34">
    <cfRule type="expression" dxfId="109" priority="59">
      <formula>$X$34=TRUE</formula>
    </cfRule>
  </conditionalFormatting>
  <conditionalFormatting sqref="A36:U36">
    <cfRule type="expression" dxfId="108" priority="60">
      <formula>$X$36=TRUE</formula>
    </cfRule>
  </conditionalFormatting>
  <conditionalFormatting sqref="A37:U37">
    <cfRule type="expression" dxfId="107" priority="61">
      <formula>$X$37=TRUE</formula>
    </cfRule>
  </conditionalFormatting>
  <conditionalFormatting sqref="A38:U38">
    <cfRule type="expression" dxfId="106" priority="62">
      <formula>$X$38=TRUE</formula>
    </cfRule>
  </conditionalFormatting>
  <conditionalFormatting sqref="A16:U16">
    <cfRule type="expression" dxfId="105" priority="18">
      <formula>$X$16=TRUE</formula>
    </cfRule>
  </conditionalFormatting>
  <conditionalFormatting sqref="A35:U35">
    <cfRule type="expression" dxfId="104" priority="17">
      <formula>$X$35=TRUE</formula>
    </cfRule>
  </conditionalFormatting>
  <conditionalFormatting sqref="A30:U30">
    <cfRule type="expression" dxfId="103" priority="25">
      <formula>$X$30=TRUE</formula>
    </cfRule>
  </conditionalFormatting>
  <conditionalFormatting sqref="I15:I63 R27:R31 R15:R25 R33:R63">
    <cfRule type="expression" dxfId="102" priority="12">
      <formula>$AA15="TRUE"</formula>
    </cfRule>
  </conditionalFormatting>
  <conditionalFormatting sqref="K7:O7">
    <cfRule type="expression" dxfId="101" priority="9">
      <formula>OR($K$6="",$K$6=0,$K$6="FLF",$K$6="Attorney",$K$6="Paralegal",$K$6="Legal Assistant",$K$6="Clerk", $K$6="Self-Help Assistant")</formula>
    </cfRule>
    <cfRule type="expression" dxfId="100" priority="11">
      <formula>$K$6="Other (please specify below)"</formula>
    </cfRule>
  </conditionalFormatting>
  <conditionalFormatting sqref="R26">
    <cfRule type="expression" dxfId="99" priority="10">
      <formula>$AA26="TRUE"</formula>
    </cfRule>
  </conditionalFormatting>
  <conditionalFormatting sqref="A29:U29">
    <cfRule type="expression" dxfId="98" priority="64">
      <formula>$X$29=TRUE</formula>
    </cfRule>
  </conditionalFormatting>
  <conditionalFormatting sqref="U15">
    <cfRule type="expression" dxfId="97" priority="8">
      <formula>SUM($B$15:$P$15)&gt;15</formula>
    </cfRule>
  </conditionalFormatting>
  <conditionalFormatting sqref="U16:U63">
    <cfRule type="expression" dxfId="96" priority="7">
      <formula>SUM(B16:P16)&gt;15</formula>
    </cfRule>
  </conditionalFormatting>
  <conditionalFormatting sqref="R32">
    <cfRule type="expression" dxfId="95" priority="6">
      <formula>$AA32="TRUE"</formula>
    </cfRule>
  </conditionalFormatting>
  <conditionalFormatting sqref="A31:U31">
    <cfRule type="expression" dxfId="94" priority="21">
      <formula>$X$31=TRUE</formula>
    </cfRule>
    <cfRule type="expression" dxfId="93" priority="63">
      <formula>$X$31=TRUE</formula>
    </cfRule>
  </conditionalFormatting>
  <conditionalFormatting sqref="A25:U25">
    <cfRule type="expression" dxfId="92" priority="53">
      <formula>$X$25=TRUE</formula>
    </cfRule>
  </conditionalFormatting>
  <conditionalFormatting sqref="A26:U26">
    <cfRule type="expression" dxfId="91" priority="54">
      <formula>$X$26=TRUE</formula>
    </cfRule>
  </conditionalFormatting>
  <conditionalFormatting sqref="A15:U63">
    <cfRule type="expression" dxfId="90" priority="65">
      <formula>$R15="LUNCH"</formula>
    </cfRule>
  </conditionalFormatting>
  <conditionalFormatting sqref="J15:J64">
    <cfRule type="expression" dxfId="89" priority="5">
      <formula>AND($Y$16=TRUE,$I$11="All-Day Non IV-D Services")</formula>
    </cfRule>
  </conditionalFormatting>
  <conditionalFormatting sqref="L15:L64">
    <cfRule type="expression" dxfId="88" priority="4">
      <formula>AND($Y$16=TRUE,$I$11="All-Day PTO")</formula>
    </cfRule>
  </conditionalFormatting>
  <conditionalFormatting sqref="N15:N64">
    <cfRule type="expression" dxfId="87" priority="3">
      <formula>AND($Y$16=TRUE,$I$11="All-Day Sick")</formula>
    </cfRule>
  </conditionalFormatting>
  <conditionalFormatting sqref="O15:O64">
    <cfRule type="expression" dxfId="86" priority="2">
      <formula>AND($Y$16=TRUE,$I$11="All-Day VTO")</formula>
    </cfRule>
  </conditionalFormatting>
  <conditionalFormatting sqref="M15:M64">
    <cfRule type="expression" dxfId="85" priority="1">
      <formula>AND($Y$16=TRUE,$I$11="All-Day ATO")</formula>
    </cfRule>
  </conditionalFormatting>
  <dataValidations count="31">
    <dataValidation allowBlank="1" showErrorMessage="1" prompt="Select your work type from the drop-down list." sqref="P6:Q6" xr:uid="{89177B5F-4417-41B0-BAB3-08F95E9EF6C6}"/>
    <dataValidation allowBlank="1" showInputMessage="1" showErrorMessage="1" prompt="General court administrative duties that cannot be directly attributed to any one program, such as attending a meeting regarding courthouse security." sqref="K13:K14" xr:uid="{7584B940-ABDE-47B7-92C7-0AEA3246908D}"/>
    <dataValidation type="whole" allowBlank="1" showInputMessage="1" showErrorMessage="1" errorTitle="Error" error="Please enter a number between 1-15." sqref="B15:P63" xr:uid="{89D276A3-0F5C-47F4-B816-F45D8AEADE97}">
      <formula1>1</formula1>
      <formula2>15</formula2>
    </dataValidation>
    <dataValidation type="date" allowBlank="1" errorTitle="Error" error="Please Enter a Date Between July 2019 - June 2020" prompt="ENTER first date of reporting period." sqref="A6:B6" xr:uid="{BC56B0EC-37A8-4BF6-94EE-7D3B123999FC}">
      <formula1>43647</formula1>
      <formula2>44012</formula2>
    </dataValidation>
    <dataValidation allowBlank="1" showInputMessage="1" showErrorMessage="1" prompt="ENTER start time." sqref="P11" xr:uid="{39C350A1-43AA-46A1-8289-660A6EFF441B}"/>
    <dataValidation allowBlank="1" showInputMessage="1" showErrorMessage="1" prompt="Select your JOB CLASSIFCATION from the drop-down list." sqref="K6:O6" xr:uid="{C3259A84-25BC-4D78-9367-E6B4D932B259}"/>
    <dataValidation allowBlank="1" showInputMessage="1" showErrorMessage="1" prompt="Only include paid break time (i.e. 15-minute breaks); do not include your lunch break if you are not paid for this time." sqref="P13:P14" xr:uid="{56617CC0-2BAA-467B-B9E3-2FBE7236596E}"/>
    <dataValidation allowBlank="1" showInputMessage="1" showErrorMessage="1" prompt="Unpaid time off, such as work furlough." sqref="O14" xr:uid="{531E15D9-88E6-4C9A-A48B-B666729BFAFD}"/>
    <dataValidation allowBlank="1" showInputMessage="1" showErrorMessage="1" prompt="Personal or family sick leave." sqref="N14" xr:uid="{1772499E-E371-416C-A32D-DF806532853F}"/>
    <dataValidation allowBlank="1" showInputMessage="1" showErrorMessage="1" prompt="Time off paid by the court, such as vacation, personal or floating holiday, jury duty, military leave, etc." sqref="L14" xr:uid="{F6F1BC8D-13B4-4DE6-B5C1-68C74F5B4BB6}"/>
    <dataValidation allowBlank="1" showInputMessage="1" showErrorMessage="1" prompt="All other self-help assistance with non-IV-D issues, such as: Family Law (custody, visitation, divorce, etc.); Restraining Orders; Small Claims info; Civil name-change; Landlord-Tenant, etc." sqref="J13:J14" xr:uid="{CAC5EB6B-2010-4C56-851F-AB2399EEA89D}"/>
    <dataValidation allowBlank="1" showInputMessage="1" showErrorMessage="1" prompt="Training related to the issues listed above, such as the annual AB 1058 Conference." sqref="H14:I14" xr:uid="{782BC9A0-7499-4DAF-9FA5-B2DBB3C369C9}"/>
    <dataValidation allowBlank="1" showInputMessage="1" showErrorMessage="1" prompt="Administrative work related to the program, such as inputting data into STARS." sqref="G14" xr:uid="{CEBB4862-36FC-4E41-B11B-ABEFC4779628}"/>
    <dataValidation allowBlank="1" showInputMessage="1" showErrorMessage="1" prompt="Very brief (less than 5 minutes per customer) FLF services such as providing basic information on court processes, distribution of court forms, making a referral to different agency, etc." sqref="F14:G14" xr:uid="{953D6663-048E-4676-886C-6C37D6423EA8}"/>
    <dataValidation allowBlank="1" showInputMessage="1" showErrorMessage="1" prompt="Assisting a customer with completing an application for LCSA services in a new or open case." sqref="E14" xr:uid="{F5344051-BA7C-4658-959B-984EF31B032C}"/>
    <dataValidation allowBlank="1" showInputMessage="1" showErrorMessage="1" prompt="Distributing and assisting a customer with completing a Child Support Case Registry Form (form FL-191)." sqref="D14" xr:uid="{C2C0CA07-14B5-48C8-8883-5EC751B106B4}"/>
    <dataValidation allowBlank="1" showInputMessage="1" showErrorMessage="1" prompt="Time spent in group or workshop setting relating to the issues above and providing information about the availability of LCSA services." sqref="C14" xr:uid="{A186A474-721F-4623-81BF-8997BD7A561E}"/>
    <dataValidation allowBlank="1" showInputMessage="1" showErrorMessage="1" prompt="One-on-one assistance with completing pleadings in a case that the LCSA is providing services, related to: child support, spousal support, parentage, health insurance or license release. Calculating guideline child support, etc." sqref="B14" xr:uid="{28E98354-AE04-43C4-A21C-142B3CBE2041}"/>
    <dataValidation allowBlank="1" showErrorMessage="1" prompt="Select your COUNTY from the drop-down list." sqref="H6:J6" xr:uid="{4053EDFB-4671-4C66-AD20-F1E306BE2251}"/>
    <dataValidation allowBlank="1" showErrorMessage="1" prompt="ENTER time spent on overtime. Overtime needs prior approval from AB 1058 program manager.  " sqref="Q13" xr:uid="{927DC483-D7B0-4CC2-9632-C0612AF5B63C}"/>
    <dataValidation allowBlank="1" showInputMessage="1" showErrorMessage="1" prompt="ENTER end time. " sqref="P12 S12" xr:uid="{1A0F72E9-F200-40D5-91FB-3CD74D2DEC4C}"/>
    <dataValidation allowBlank="1" showInputMessage="1" showErrorMessage="1" prompt="ERROR message if less/more than 15 mins. " sqref="V13" xr:uid="{D1D90CB2-59DC-47B5-A51D-393DD579DF49}"/>
    <dataValidation allowBlank="1" showInputMessage="1" showErrorMessage="1" prompt="ENTER time spent on IV-D service(s). See TYPE KEY above for reference. " sqref="B13:G13" xr:uid="{A9EFC1AA-6C59-4F3E-8727-AB9C8BDC41D4}"/>
    <dataValidation allowBlank="1" showInputMessage="1" showErrorMessage="1" prompt="15 mins MAX." sqref="U13" xr:uid="{2C442F62-ADE7-49E4-A2F4-1E32FA1DF1C9}"/>
    <dataValidation allowBlank="1" showInputMessage="1" showErrorMessage="1" prompt="ENTER additional info, as needed. " sqref="R13" xr:uid="{756128ED-A0CD-4153-9264-225D3FFB85AD}"/>
    <dataValidation allowBlank="1" showInputMessage="1" showErrorMessage="1" prompt="ENTER time used whether Paid Time Off or Voluntary Time Off.  " sqref="L13:M13" xr:uid="{D034780D-937F-4810-B873-4E8FC0749FEE}"/>
    <dataValidation allowBlank="1" showInputMessage="1" showErrorMessage="1" prompt="Navigation link to Class List worksheet" sqref="T12:U12" xr:uid="{02FF7021-8E03-462F-93C9-7EFBF6E92C9B}"/>
    <dataValidation allowBlank="1" showInputMessage="1" showErrorMessage="1" prompt="Schedule start time determined by the time entered in cell G2" sqref="A15" xr:uid="{63D5A4FA-1BC7-403C-B355-757BA421FE63}"/>
    <dataValidation allowBlank="1" sqref="C7:G7" xr:uid="{21B02472-B01C-40AF-8C69-4597F8669A42}"/>
    <dataValidation type="list" allowBlank="1" showInputMessage="1" showErrorMessage="1" sqref="I11:K12" xr:uid="{CC0F9DE0-6BFC-4BE1-9236-0D7E20F0060C}">
      <formula1>$S$122:$S$127</formula1>
    </dataValidation>
    <dataValidation allowBlank="1" showInputMessage="1" showErrorMessage="1" prompt="Administrative time off paid by the court, such as for judicial holidays." sqref="M14" xr:uid="{FDE85A90-9F90-4F81-8552-4D3E3BD4A9A6}"/>
  </dataValidations>
  <printOptions horizontalCentered="1"/>
  <pageMargins left="0.25" right="0.25" top="0.15" bottom="0.1" header="0.05" footer="0.3"/>
  <pageSetup scale="68" fitToHeight="0" orientation="portrait" r:id="rId1"/>
  <headerFooter differentFirst="1">
    <oddFooter>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46081" r:id="rId4" name="Check Box 1">
              <controlPr defaultSize="0" autoFill="0" autoLine="0" autoPict="0">
                <anchor moveWithCells="1">
                  <from>
                    <xdr:col>16</xdr:col>
                    <xdr:colOff>146050</xdr:colOff>
                    <xdr:row>13</xdr:row>
                    <xdr:rowOff>114300</xdr:rowOff>
                  </from>
                  <to>
                    <xdr:col>17</xdr:col>
                    <xdr:colOff>127000</xdr:colOff>
                    <xdr:row>15</xdr:row>
                    <xdr:rowOff>0</xdr:rowOff>
                  </to>
                </anchor>
              </controlPr>
            </control>
          </mc:Choice>
        </mc:AlternateContent>
        <mc:AlternateContent xmlns:mc="http://schemas.openxmlformats.org/markup-compatibility/2006">
          <mc:Choice Requires="x14">
            <control shapeId="46082" r:id="rId5" name="Check Box 2">
              <controlPr defaultSize="0" autoFill="0" autoLine="0" autoPict="0">
                <anchor moveWithCells="1">
                  <from>
                    <xdr:col>16</xdr:col>
                    <xdr:colOff>146050</xdr:colOff>
                    <xdr:row>14</xdr:row>
                    <xdr:rowOff>184150</xdr:rowOff>
                  </from>
                  <to>
                    <xdr:col>17</xdr:col>
                    <xdr:colOff>127000</xdr:colOff>
                    <xdr:row>16</xdr:row>
                    <xdr:rowOff>38100</xdr:rowOff>
                  </to>
                </anchor>
              </controlPr>
            </control>
          </mc:Choice>
        </mc:AlternateContent>
        <mc:AlternateContent xmlns:mc="http://schemas.openxmlformats.org/markup-compatibility/2006">
          <mc:Choice Requires="x14">
            <control shapeId="46083" r:id="rId6" name="Check Box 3">
              <controlPr defaultSize="0" autoFill="0" autoLine="0" autoPict="0">
                <anchor moveWithCells="1">
                  <from>
                    <xdr:col>16</xdr:col>
                    <xdr:colOff>146050</xdr:colOff>
                    <xdr:row>26</xdr:row>
                    <xdr:rowOff>184150</xdr:rowOff>
                  </from>
                  <to>
                    <xdr:col>17</xdr:col>
                    <xdr:colOff>127000</xdr:colOff>
                    <xdr:row>28</xdr:row>
                    <xdr:rowOff>12700</xdr:rowOff>
                  </to>
                </anchor>
              </controlPr>
            </control>
          </mc:Choice>
        </mc:AlternateContent>
        <mc:AlternateContent xmlns:mc="http://schemas.openxmlformats.org/markup-compatibility/2006">
          <mc:Choice Requires="x14">
            <control shapeId="46084" r:id="rId7" name="Check Box 4">
              <controlPr defaultSize="0" autoFill="0" autoLine="0" autoPict="0">
                <anchor moveWithCells="1">
                  <from>
                    <xdr:col>16</xdr:col>
                    <xdr:colOff>146050</xdr:colOff>
                    <xdr:row>27</xdr:row>
                    <xdr:rowOff>184150</xdr:rowOff>
                  </from>
                  <to>
                    <xdr:col>17</xdr:col>
                    <xdr:colOff>127000</xdr:colOff>
                    <xdr:row>29</xdr:row>
                    <xdr:rowOff>38100</xdr:rowOff>
                  </to>
                </anchor>
              </controlPr>
            </control>
          </mc:Choice>
        </mc:AlternateContent>
        <mc:AlternateContent xmlns:mc="http://schemas.openxmlformats.org/markup-compatibility/2006">
          <mc:Choice Requires="x14">
            <control shapeId="46085" r:id="rId8" name="Check Box 5">
              <controlPr defaultSize="0" autoFill="0" autoLine="0" autoPict="0">
                <anchor moveWithCells="1">
                  <from>
                    <xdr:col>16</xdr:col>
                    <xdr:colOff>146050</xdr:colOff>
                    <xdr:row>28</xdr:row>
                    <xdr:rowOff>184150</xdr:rowOff>
                  </from>
                  <to>
                    <xdr:col>17</xdr:col>
                    <xdr:colOff>127000</xdr:colOff>
                    <xdr:row>30</xdr:row>
                    <xdr:rowOff>38100</xdr:rowOff>
                  </to>
                </anchor>
              </controlPr>
            </control>
          </mc:Choice>
        </mc:AlternateContent>
        <mc:AlternateContent xmlns:mc="http://schemas.openxmlformats.org/markup-compatibility/2006">
          <mc:Choice Requires="x14">
            <control shapeId="46086" r:id="rId9" name="Check Box 6">
              <controlPr defaultSize="0" autoFill="0" autoLine="0" autoPict="0">
                <anchor moveWithCells="1">
                  <from>
                    <xdr:col>16</xdr:col>
                    <xdr:colOff>146050</xdr:colOff>
                    <xdr:row>29</xdr:row>
                    <xdr:rowOff>184150</xdr:rowOff>
                  </from>
                  <to>
                    <xdr:col>17</xdr:col>
                    <xdr:colOff>127000</xdr:colOff>
                    <xdr:row>31</xdr:row>
                    <xdr:rowOff>0</xdr:rowOff>
                  </to>
                </anchor>
              </controlPr>
            </control>
          </mc:Choice>
        </mc:AlternateContent>
        <mc:AlternateContent xmlns:mc="http://schemas.openxmlformats.org/markup-compatibility/2006">
          <mc:Choice Requires="x14">
            <control shapeId="46087" r:id="rId10" name="Check Box 7">
              <controlPr defaultSize="0" autoFill="0" autoLine="0" autoPict="0">
                <anchor moveWithCells="1">
                  <from>
                    <xdr:col>16</xdr:col>
                    <xdr:colOff>146050</xdr:colOff>
                    <xdr:row>30</xdr:row>
                    <xdr:rowOff>184150</xdr:rowOff>
                  </from>
                  <to>
                    <xdr:col>17</xdr:col>
                    <xdr:colOff>127000</xdr:colOff>
                    <xdr:row>32</xdr:row>
                    <xdr:rowOff>12700</xdr:rowOff>
                  </to>
                </anchor>
              </controlPr>
            </control>
          </mc:Choice>
        </mc:AlternateContent>
        <mc:AlternateContent xmlns:mc="http://schemas.openxmlformats.org/markup-compatibility/2006">
          <mc:Choice Requires="x14">
            <control shapeId="46088" r:id="rId11" name="Check Box 8">
              <controlPr defaultSize="0" autoFill="0" autoLine="0" autoPict="0">
                <anchor moveWithCells="1">
                  <from>
                    <xdr:col>16</xdr:col>
                    <xdr:colOff>146050</xdr:colOff>
                    <xdr:row>31</xdr:row>
                    <xdr:rowOff>184150</xdr:rowOff>
                  </from>
                  <to>
                    <xdr:col>17</xdr:col>
                    <xdr:colOff>127000</xdr:colOff>
                    <xdr:row>33</xdr:row>
                    <xdr:rowOff>38100</xdr:rowOff>
                  </to>
                </anchor>
              </controlPr>
            </control>
          </mc:Choice>
        </mc:AlternateContent>
        <mc:AlternateContent xmlns:mc="http://schemas.openxmlformats.org/markup-compatibility/2006">
          <mc:Choice Requires="x14">
            <control shapeId="46089" r:id="rId12" name="Check Box 9">
              <controlPr defaultSize="0" autoFill="0" autoLine="0" autoPict="0">
                <anchor moveWithCells="1">
                  <from>
                    <xdr:col>16</xdr:col>
                    <xdr:colOff>146050</xdr:colOff>
                    <xdr:row>32</xdr:row>
                    <xdr:rowOff>184150</xdr:rowOff>
                  </from>
                  <to>
                    <xdr:col>17</xdr:col>
                    <xdr:colOff>127000</xdr:colOff>
                    <xdr:row>34</xdr:row>
                    <xdr:rowOff>38100</xdr:rowOff>
                  </to>
                </anchor>
              </controlPr>
            </control>
          </mc:Choice>
        </mc:AlternateContent>
        <mc:AlternateContent xmlns:mc="http://schemas.openxmlformats.org/markup-compatibility/2006">
          <mc:Choice Requires="x14">
            <control shapeId="46090" r:id="rId13" name="Check Box 10">
              <controlPr defaultSize="0" autoFill="0" autoLine="0" autoPict="0">
                <anchor moveWithCells="1">
                  <from>
                    <xdr:col>16</xdr:col>
                    <xdr:colOff>146050</xdr:colOff>
                    <xdr:row>33</xdr:row>
                    <xdr:rowOff>184150</xdr:rowOff>
                  </from>
                  <to>
                    <xdr:col>17</xdr:col>
                    <xdr:colOff>127000</xdr:colOff>
                    <xdr:row>35</xdr:row>
                    <xdr:rowOff>38100</xdr:rowOff>
                  </to>
                </anchor>
              </controlPr>
            </control>
          </mc:Choice>
        </mc:AlternateContent>
        <mc:AlternateContent xmlns:mc="http://schemas.openxmlformats.org/markup-compatibility/2006">
          <mc:Choice Requires="x14">
            <control shapeId="46091" r:id="rId14" name="Check Box 11">
              <controlPr defaultSize="0" autoFill="0" autoLine="0" autoPict="0">
                <anchor moveWithCells="1">
                  <from>
                    <xdr:col>16</xdr:col>
                    <xdr:colOff>146050</xdr:colOff>
                    <xdr:row>34</xdr:row>
                    <xdr:rowOff>184150</xdr:rowOff>
                  </from>
                  <to>
                    <xdr:col>17</xdr:col>
                    <xdr:colOff>127000</xdr:colOff>
                    <xdr:row>36</xdr:row>
                    <xdr:rowOff>38100</xdr:rowOff>
                  </to>
                </anchor>
              </controlPr>
            </control>
          </mc:Choice>
        </mc:AlternateContent>
        <mc:AlternateContent xmlns:mc="http://schemas.openxmlformats.org/markup-compatibility/2006">
          <mc:Choice Requires="x14">
            <control shapeId="46092" r:id="rId15" name="Check Box 12">
              <controlPr defaultSize="0" autoFill="0" autoLine="0" autoPict="0">
                <anchor moveWithCells="1">
                  <from>
                    <xdr:col>16</xdr:col>
                    <xdr:colOff>146050</xdr:colOff>
                    <xdr:row>35</xdr:row>
                    <xdr:rowOff>184150</xdr:rowOff>
                  </from>
                  <to>
                    <xdr:col>17</xdr:col>
                    <xdr:colOff>127000</xdr:colOff>
                    <xdr:row>37</xdr:row>
                    <xdr:rowOff>38100</xdr:rowOff>
                  </to>
                </anchor>
              </controlPr>
            </control>
          </mc:Choice>
        </mc:AlternateContent>
        <mc:AlternateContent xmlns:mc="http://schemas.openxmlformats.org/markup-compatibility/2006">
          <mc:Choice Requires="x14">
            <control shapeId="46093" r:id="rId16" name="Check Box 13">
              <controlPr defaultSize="0" autoFill="0" autoLine="0" autoPict="0">
                <anchor moveWithCells="1">
                  <from>
                    <xdr:col>16</xdr:col>
                    <xdr:colOff>146050</xdr:colOff>
                    <xdr:row>36</xdr:row>
                    <xdr:rowOff>184150</xdr:rowOff>
                  </from>
                  <to>
                    <xdr:col>17</xdr:col>
                    <xdr:colOff>127000</xdr:colOff>
                    <xdr:row>38</xdr:row>
                    <xdr:rowOff>38100</xdr:rowOff>
                  </to>
                </anchor>
              </controlPr>
            </control>
          </mc:Choice>
        </mc:AlternateContent>
        <mc:AlternateContent xmlns:mc="http://schemas.openxmlformats.org/markup-compatibility/2006">
          <mc:Choice Requires="x14">
            <control shapeId="46094" r:id="rId17" name="Check Box 14">
              <controlPr defaultSize="0" autoFill="0" autoLine="0" autoPict="0">
                <anchor moveWithCells="1">
                  <from>
                    <xdr:col>16</xdr:col>
                    <xdr:colOff>146050</xdr:colOff>
                    <xdr:row>37</xdr:row>
                    <xdr:rowOff>184150</xdr:rowOff>
                  </from>
                  <to>
                    <xdr:col>17</xdr:col>
                    <xdr:colOff>127000</xdr:colOff>
                    <xdr:row>39</xdr:row>
                    <xdr:rowOff>38100</xdr:rowOff>
                  </to>
                </anchor>
              </controlPr>
            </control>
          </mc:Choice>
        </mc:AlternateContent>
        <mc:AlternateContent xmlns:mc="http://schemas.openxmlformats.org/markup-compatibility/2006">
          <mc:Choice Requires="x14">
            <control shapeId="46095" r:id="rId18" name="Check Box 15">
              <controlPr defaultSize="0" autoFill="0" autoLine="0" autoPict="0">
                <anchor moveWithCells="1">
                  <from>
                    <xdr:col>16</xdr:col>
                    <xdr:colOff>146050</xdr:colOff>
                    <xdr:row>38</xdr:row>
                    <xdr:rowOff>184150</xdr:rowOff>
                  </from>
                  <to>
                    <xdr:col>17</xdr:col>
                    <xdr:colOff>127000</xdr:colOff>
                    <xdr:row>40</xdr:row>
                    <xdr:rowOff>38100</xdr:rowOff>
                  </to>
                </anchor>
              </controlPr>
            </control>
          </mc:Choice>
        </mc:AlternateContent>
        <mc:AlternateContent xmlns:mc="http://schemas.openxmlformats.org/markup-compatibility/2006">
          <mc:Choice Requires="x14">
            <control shapeId="46096" r:id="rId19" name="Check Box 16">
              <controlPr defaultSize="0" autoFill="0" autoLine="0" autoPict="0">
                <anchor moveWithCells="1">
                  <from>
                    <xdr:col>16</xdr:col>
                    <xdr:colOff>146050</xdr:colOff>
                    <xdr:row>39</xdr:row>
                    <xdr:rowOff>184150</xdr:rowOff>
                  </from>
                  <to>
                    <xdr:col>17</xdr:col>
                    <xdr:colOff>127000</xdr:colOff>
                    <xdr:row>41</xdr:row>
                    <xdr:rowOff>38100</xdr:rowOff>
                  </to>
                </anchor>
              </controlPr>
            </control>
          </mc:Choice>
        </mc:AlternateContent>
        <mc:AlternateContent xmlns:mc="http://schemas.openxmlformats.org/markup-compatibility/2006">
          <mc:Choice Requires="x14">
            <control shapeId="46097" r:id="rId20" name="Check Box 17">
              <controlPr defaultSize="0" autoFill="0" autoLine="0" autoPict="0">
                <anchor moveWithCells="1">
                  <from>
                    <xdr:col>16</xdr:col>
                    <xdr:colOff>146050</xdr:colOff>
                    <xdr:row>40</xdr:row>
                    <xdr:rowOff>184150</xdr:rowOff>
                  </from>
                  <to>
                    <xdr:col>17</xdr:col>
                    <xdr:colOff>127000</xdr:colOff>
                    <xdr:row>42</xdr:row>
                    <xdr:rowOff>38100</xdr:rowOff>
                  </to>
                </anchor>
              </controlPr>
            </control>
          </mc:Choice>
        </mc:AlternateContent>
        <mc:AlternateContent xmlns:mc="http://schemas.openxmlformats.org/markup-compatibility/2006">
          <mc:Choice Requires="x14">
            <control shapeId="46098" r:id="rId21" name="Check Box 18">
              <controlPr defaultSize="0" autoFill="0" autoLine="0" autoPict="0">
                <anchor moveWithCells="1">
                  <from>
                    <xdr:col>16</xdr:col>
                    <xdr:colOff>146050</xdr:colOff>
                    <xdr:row>41</xdr:row>
                    <xdr:rowOff>184150</xdr:rowOff>
                  </from>
                  <to>
                    <xdr:col>17</xdr:col>
                    <xdr:colOff>127000</xdr:colOff>
                    <xdr:row>43</xdr:row>
                    <xdr:rowOff>38100</xdr:rowOff>
                  </to>
                </anchor>
              </controlPr>
            </control>
          </mc:Choice>
        </mc:AlternateContent>
        <mc:AlternateContent xmlns:mc="http://schemas.openxmlformats.org/markup-compatibility/2006">
          <mc:Choice Requires="x14">
            <control shapeId="46099" r:id="rId22" name="Check Box 19">
              <controlPr defaultSize="0" autoFill="0" autoLine="0" autoPict="0">
                <anchor moveWithCells="1">
                  <from>
                    <xdr:col>16</xdr:col>
                    <xdr:colOff>146050</xdr:colOff>
                    <xdr:row>42</xdr:row>
                    <xdr:rowOff>184150</xdr:rowOff>
                  </from>
                  <to>
                    <xdr:col>17</xdr:col>
                    <xdr:colOff>127000</xdr:colOff>
                    <xdr:row>44</xdr:row>
                    <xdr:rowOff>38100</xdr:rowOff>
                  </to>
                </anchor>
              </controlPr>
            </control>
          </mc:Choice>
        </mc:AlternateContent>
        <mc:AlternateContent xmlns:mc="http://schemas.openxmlformats.org/markup-compatibility/2006">
          <mc:Choice Requires="x14">
            <control shapeId="46100" r:id="rId23" name="Check Box 20">
              <controlPr defaultSize="0" autoFill="0" autoLine="0" autoPict="0">
                <anchor moveWithCells="1">
                  <from>
                    <xdr:col>16</xdr:col>
                    <xdr:colOff>146050</xdr:colOff>
                    <xdr:row>43</xdr:row>
                    <xdr:rowOff>184150</xdr:rowOff>
                  </from>
                  <to>
                    <xdr:col>17</xdr:col>
                    <xdr:colOff>127000</xdr:colOff>
                    <xdr:row>45</xdr:row>
                    <xdr:rowOff>38100</xdr:rowOff>
                  </to>
                </anchor>
              </controlPr>
            </control>
          </mc:Choice>
        </mc:AlternateContent>
        <mc:AlternateContent xmlns:mc="http://schemas.openxmlformats.org/markup-compatibility/2006">
          <mc:Choice Requires="x14">
            <control shapeId="46101" r:id="rId24" name="Check Box 21">
              <controlPr defaultSize="0" autoFill="0" autoLine="0" autoPict="0">
                <anchor moveWithCells="1">
                  <from>
                    <xdr:col>16</xdr:col>
                    <xdr:colOff>146050</xdr:colOff>
                    <xdr:row>44</xdr:row>
                    <xdr:rowOff>184150</xdr:rowOff>
                  </from>
                  <to>
                    <xdr:col>17</xdr:col>
                    <xdr:colOff>127000</xdr:colOff>
                    <xdr:row>46</xdr:row>
                    <xdr:rowOff>38100</xdr:rowOff>
                  </to>
                </anchor>
              </controlPr>
            </control>
          </mc:Choice>
        </mc:AlternateContent>
        <mc:AlternateContent xmlns:mc="http://schemas.openxmlformats.org/markup-compatibility/2006">
          <mc:Choice Requires="x14">
            <control shapeId="46102" r:id="rId25" name="Check Box 22">
              <controlPr defaultSize="0" autoFill="0" autoLine="0" autoPict="0">
                <anchor moveWithCells="1">
                  <from>
                    <xdr:col>16</xdr:col>
                    <xdr:colOff>146050</xdr:colOff>
                    <xdr:row>45</xdr:row>
                    <xdr:rowOff>184150</xdr:rowOff>
                  </from>
                  <to>
                    <xdr:col>17</xdr:col>
                    <xdr:colOff>127000</xdr:colOff>
                    <xdr:row>47</xdr:row>
                    <xdr:rowOff>38100</xdr:rowOff>
                  </to>
                </anchor>
              </controlPr>
            </control>
          </mc:Choice>
        </mc:AlternateContent>
        <mc:AlternateContent xmlns:mc="http://schemas.openxmlformats.org/markup-compatibility/2006">
          <mc:Choice Requires="x14">
            <control shapeId="46103" r:id="rId26" name="Check Box 23">
              <controlPr defaultSize="0" autoFill="0" autoLine="0" autoPict="0">
                <anchor moveWithCells="1">
                  <from>
                    <xdr:col>16</xdr:col>
                    <xdr:colOff>146050</xdr:colOff>
                    <xdr:row>46</xdr:row>
                    <xdr:rowOff>184150</xdr:rowOff>
                  </from>
                  <to>
                    <xdr:col>17</xdr:col>
                    <xdr:colOff>127000</xdr:colOff>
                    <xdr:row>48</xdr:row>
                    <xdr:rowOff>38100</xdr:rowOff>
                  </to>
                </anchor>
              </controlPr>
            </control>
          </mc:Choice>
        </mc:AlternateContent>
        <mc:AlternateContent xmlns:mc="http://schemas.openxmlformats.org/markup-compatibility/2006">
          <mc:Choice Requires="x14">
            <control shapeId="46104" r:id="rId27" name="Check Box 24">
              <controlPr defaultSize="0" autoFill="0" autoLine="0" autoPict="0">
                <anchor moveWithCells="1">
                  <from>
                    <xdr:col>16</xdr:col>
                    <xdr:colOff>146050</xdr:colOff>
                    <xdr:row>47</xdr:row>
                    <xdr:rowOff>184150</xdr:rowOff>
                  </from>
                  <to>
                    <xdr:col>17</xdr:col>
                    <xdr:colOff>127000</xdr:colOff>
                    <xdr:row>49</xdr:row>
                    <xdr:rowOff>38100</xdr:rowOff>
                  </to>
                </anchor>
              </controlPr>
            </control>
          </mc:Choice>
        </mc:AlternateContent>
        <mc:AlternateContent xmlns:mc="http://schemas.openxmlformats.org/markup-compatibility/2006">
          <mc:Choice Requires="x14">
            <control shapeId="46105" r:id="rId28" name="Check Box 25">
              <controlPr defaultSize="0" autoFill="0" autoLine="0" autoPict="0">
                <anchor moveWithCells="1">
                  <from>
                    <xdr:col>16</xdr:col>
                    <xdr:colOff>146050</xdr:colOff>
                    <xdr:row>48</xdr:row>
                    <xdr:rowOff>184150</xdr:rowOff>
                  </from>
                  <to>
                    <xdr:col>17</xdr:col>
                    <xdr:colOff>127000</xdr:colOff>
                    <xdr:row>50</xdr:row>
                    <xdr:rowOff>0</xdr:rowOff>
                  </to>
                </anchor>
              </controlPr>
            </control>
          </mc:Choice>
        </mc:AlternateContent>
        <mc:AlternateContent xmlns:mc="http://schemas.openxmlformats.org/markup-compatibility/2006">
          <mc:Choice Requires="x14">
            <control shapeId="46106" r:id="rId29" name="Check Box 26">
              <controlPr defaultSize="0" autoFill="0" autoLine="0" autoPict="0">
                <anchor moveWithCells="1">
                  <from>
                    <xdr:col>16</xdr:col>
                    <xdr:colOff>146050</xdr:colOff>
                    <xdr:row>49</xdr:row>
                    <xdr:rowOff>184150</xdr:rowOff>
                  </from>
                  <to>
                    <xdr:col>17</xdr:col>
                    <xdr:colOff>127000</xdr:colOff>
                    <xdr:row>51</xdr:row>
                    <xdr:rowOff>38100</xdr:rowOff>
                  </to>
                </anchor>
              </controlPr>
            </control>
          </mc:Choice>
        </mc:AlternateContent>
        <mc:AlternateContent xmlns:mc="http://schemas.openxmlformats.org/markup-compatibility/2006">
          <mc:Choice Requires="x14">
            <control shapeId="46107" r:id="rId30" name="Check Box 27">
              <controlPr defaultSize="0" autoFill="0" autoLine="0" autoPict="0">
                <anchor moveWithCells="1">
                  <from>
                    <xdr:col>16</xdr:col>
                    <xdr:colOff>146050</xdr:colOff>
                    <xdr:row>50</xdr:row>
                    <xdr:rowOff>184150</xdr:rowOff>
                  </from>
                  <to>
                    <xdr:col>17</xdr:col>
                    <xdr:colOff>127000</xdr:colOff>
                    <xdr:row>52</xdr:row>
                    <xdr:rowOff>38100</xdr:rowOff>
                  </to>
                </anchor>
              </controlPr>
            </control>
          </mc:Choice>
        </mc:AlternateContent>
        <mc:AlternateContent xmlns:mc="http://schemas.openxmlformats.org/markup-compatibility/2006">
          <mc:Choice Requires="x14">
            <control shapeId="46108" r:id="rId31" name="Check Box 28">
              <controlPr defaultSize="0" autoFill="0" autoLine="0" autoPict="0">
                <anchor moveWithCells="1">
                  <from>
                    <xdr:col>16</xdr:col>
                    <xdr:colOff>146050</xdr:colOff>
                    <xdr:row>51</xdr:row>
                    <xdr:rowOff>184150</xdr:rowOff>
                  </from>
                  <to>
                    <xdr:col>17</xdr:col>
                    <xdr:colOff>127000</xdr:colOff>
                    <xdr:row>53</xdr:row>
                    <xdr:rowOff>38100</xdr:rowOff>
                  </to>
                </anchor>
              </controlPr>
            </control>
          </mc:Choice>
        </mc:AlternateContent>
        <mc:AlternateContent xmlns:mc="http://schemas.openxmlformats.org/markup-compatibility/2006">
          <mc:Choice Requires="x14">
            <control shapeId="46109" r:id="rId32" name="Check Box 29">
              <controlPr defaultSize="0" autoFill="0" autoLine="0" autoPict="0">
                <anchor moveWithCells="1">
                  <from>
                    <xdr:col>16</xdr:col>
                    <xdr:colOff>146050</xdr:colOff>
                    <xdr:row>52</xdr:row>
                    <xdr:rowOff>184150</xdr:rowOff>
                  </from>
                  <to>
                    <xdr:col>17</xdr:col>
                    <xdr:colOff>127000</xdr:colOff>
                    <xdr:row>54</xdr:row>
                    <xdr:rowOff>38100</xdr:rowOff>
                  </to>
                </anchor>
              </controlPr>
            </control>
          </mc:Choice>
        </mc:AlternateContent>
        <mc:AlternateContent xmlns:mc="http://schemas.openxmlformats.org/markup-compatibility/2006">
          <mc:Choice Requires="x14">
            <control shapeId="46110" r:id="rId33" name="Check Box 30">
              <controlPr defaultSize="0" autoFill="0" autoLine="0" autoPict="0">
                <anchor moveWithCells="1">
                  <from>
                    <xdr:col>16</xdr:col>
                    <xdr:colOff>146050</xdr:colOff>
                    <xdr:row>53</xdr:row>
                    <xdr:rowOff>184150</xdr:rowOff>
                  </from>
                  <to>
                    <xdr:col>17</xdr:col>
                    <xdr:colOff>127000</xdr:colOff>
                    <xdr:row>55</xdr:row>
                    <xdr:rowOff>38100</xdr:rowOff>
                  </to>
                </anchor>
              </controlPr>
            </control>
          </mc:Choice>
        </mc:AlternateContent>
        <mc:AlternateContent xmlns:mc="http://schemas.openxmlformats.org/markup-compatibility/2006">
          <mc:Choice Requires="x14">
            <control shapeId="46111" r:id="rId34" name="Check Box 31">
              <controlPr defaultSize="0" autoFill="0" autoLine="0" autoPict="0">
                <anchor moveWithCells="1">
                  <from>
                    <xdr:col>16</xdr:col>
                    <xdr:colOff>146050</xdr:colOff>
                    <xdr:row>54</xdr:row>
                    <xdr:rowOff>184150</xdr:rowOff>
                  </from>
                  <to>
                    <xdr:col>17</xdr:col>
                    <xdr:colOff>127000</xdr:colOff>
                    <xdr:row>56</xdr:row>
                    <xdr:rowOff>38100</xdr:rowOff>
                  </to>
                </anchor>
              </controlPr>
            </control>
          </mc:Choice>
        </mc:AlternateContent>
        <mc:AlternateContent xmlns:mc="http://schemas.openxmlformats.org/markup-compatibility/2006">
          <mc:Choice Requires="x14">
            <control shapeId="46112" r:id="rId35" name="Check Box 32">
              <controlPr defaultSize="0" autoFill="0" autoLine="0" autoPict="0">
                <anchor moveWithCells="1">
                  <from>
                    <xdr:col>16</xdr:col>
                    <xdr:colOff>146050</xdr:colOff>
                    <xdr:row>55</xdr:row>
                    <xdr:rowOff>184150</xdr:rowOff>
                  </from>
                  <to>
                    <xdr:col>17</xdr:col>
                    <xdr:colOff>127000</xdr:colOff>
                    <xdr:row>57</xdr:row>
                    <xdr:rowOff>38100</xdr:rowOff>
                  </to>
                </anchor>
              </controlPr>
            </control>
          </mc:Choice>
        </mc:AlternateContent>
        <mc:AlternateContent xmlns:mc="http://schemas.openxmlformats.org/markup-compatibility/2006">
          <mc:Choice Requires="x14">
            <control shapeId="46113" r:id="rId36" name="Check Box 33">
              <controlPr defaultSize="0" autoFill="0" autoLine="0" autoPict="0">
                <anchor moveWithCells="1">
                  <from>
                    <xdr:col>16</xdr:col>
                    <xdr:colOff>146050</xdr:colOff>
                    <xdr:row>56</xdr:row>
                    <xdr:rowOff>184150</xdr:rowOff>
                  </from>
                  <to>
                    <xdr:col>17</xdr:col>
                    <xdr:colOff>127000</xdr:colOff>
                    <xdr:row>58</xdr:row>
                    <xdr:rowOff>38100</xdr:rowOff>
                  </to>
                </anchor>
              </controlPr>
            </control>
          </mc:Choice>
        </mc:AlternateContent>
        <mc:AlternateContent xmlns:mc="http://schemas.openxmlformats.org/markup-compatibility/2006">
          <mc:Choice Requires="x14">
            <control shapeId="46114" r:id="rId37" name="Check Box 34">
              <controlPr defaultSize="0" autoFill="0" autoLine="0" autoPict="0">
                <anchor moveWithCells="1">
                  <from>
                    <xdr:col>16</xdr:col>
                    <xdr:colOff>146050</xdr:colOff>
                    <xdr:row>57</xdr:row>
                    <xdr:rowOff>184150</xdr:rowOff>
                  </from>
                  <to>
                    <xdr:col>17</xdr:col>
                    <xdr:colOff>127000</xdr:colOff>
                    <xdr:row>59</xdr:row>
                    <xdr:rowOff>38100</xdr:rowOff>
                  </to>
                </anchor>
              </controlPr>
            </control>
          </mc:Choice>
        </mc:AlternateContent>
        <mc:AlternateContent xmlns:mc="http://schemas.openxmlformats.org/markup-compatibility/2006">
          <mc:Choice Requires="x14">
            <control shapeId="46115" r:id="rId38" name="Check Box 35">
              <controlPr defaultSize="0" autoFill="0" autoLine="0" autoPict="0">
                <anchor moveWithCells="1">
                  <from>
                    <xdr:col>16</xdr:col>
                    <xdr:colOff>146050</xdr:colOff>
                    <xdr:row>58</xdr:row>
                    <xdr:rowOff>184150</xdr:rowOff>
                  </from>
                  <to>
                    <xdr:col>17</xdr:col>
                    <xdr:colOff>127000</xdr:colOff>
                    <xdr:row>60</xdr:row>
                    <xdr:rowOff>38100</xdr:rowOff>
                  </to>
                </anchor>
              </controlPr>
            </control>
          </mc:Choice>
        </mc:AlternateContent>
        <mc:AlternateContent xmlns:mc="http://schemas.openxmlformats.org/markup-compatibility/2006">
          <mc:Choice Requires="x14">
            <control shapeId="46116" r:id="rId39" name="Check Box 36">
              <controlPr defaultSize="0" autoFill="0" autoLine="0" autoPict="0">
                <anchor moveWithCells="1">
                  <from>
                    <xdr:col>16</xdr:col>
                    <xdr:colOff>146050</xdr:colOff>
                    <xdr:row>59</xdr:row>
                    <xdr:rowOff>184150</xdr:rowOff>
                  </from>
                  <to>
                    <xdr:col>17</xdr:col>
                    <xdr:colOff>127000</xdr:colOff>
                    <xdr:row>61</xdr:row>
                    <xdr:rowOff>38100</xdr:rowOff>
                  </to>
                </anchor>
              </controlPr>
            </control>
          </mc:Choice>
        </mc:AlternateContent>
        <mc:AlternateContent xmlns:mc="http://schemas.openxmlformats.org/markup-compatibility/2006">
          <mc:Choice Requires="x14">
            <control shapeId="46117" r:id="rId40" name="Check Box 37">
              <controlPr defaultSize="0" autoFill="0" autoLine="0" autoPict="0">
                <anchor moveWithCells="1">
                  <from>
                    <xdr:col>16</xdr:col>
                    <xdr:colOff>146050</xdr:colOff>
                    <xdr:row>60</xdr:row>
                    <xdr:rowOff>184150</xdr:rowOff>
                  </from>
                  <to>
                    <xdr:col>17</xdr:col>
                    <xdr:colOff>127000</xdr:colOff>
                    <xdr:row>62</xdr:row>
                    <xdr:rowOff>38100</xdr:rowOff>
                  </to>
                </anchor>
              </controlPr>
            </control>
          </mc:Choice>
        </mc:AlternateContent>
        <mc:AlternateContent xmlns:mc="http://schemas.openxmlformats.org/markup-compatibility/2006">
          <mc:Choice Requires="x14">
            <control shapeId="46118" r:id="rId41" name="Check Box 38">
              <controlPr defaultSize="0" autoFill="0" autoLine="0" autoPict="0">
                <anchor moveWithCells="1">
                  <from>
                    <xdr:col>16</xdr:col>
                    <xdr:colOff>146050</xdr:colOff>
                    <xdr:row>61</xdr:row>
                    <xdr:rowOff>184150</xdr:rowOff>
                  </from>
                  <to>
                    <xdr:col>17</xdr:col>
                    <xdr:colOff>127000</xdr:colOff>
                    <xdr:row>63</xdr:row>
                    <xdr:rowOff>0</xdr:rowOff>
                  </to>
                </anchor>
              </controlPr>
            </control>
          </mc:Choice>
        </mc:AlternateContent>
        <mc:AlternateContent xmlns:mc="http://schemas.openxmlformats.org/markup-compatibility/2006">
          <mc:Choice Requires="x14">
            <control shapeId="46119" r:id="rId42" name="Check Box 39">
              <controlPr defaultSize="0" autoFill="0" autoLine="0" autoPict="0">
                <anchor moveWithCells="1">
                  <from>
                    <xdr:col>7</xdr:col>
                    <xdr:colOff>203200</xdr:colOff>
                    <xdr:row>10</xdr:row>
                    <xdr:rowOff>107950</xdr:rowOff>
                  </from>
                  <to>
                    <xdr:col>8</xdr:col>
                    <xdr:colOff>127000</xdr:colOff>
                    <xdr:row>11</xdr:row>
                    <xdr:rowOff>88900</xdr:rowOff>
                  </to>
                </anchor>
              </controlPr>
            </control>
          </mc:Choice>
        </mc:AlternateContent>
        <mc:AlternateContent xmlns:mc="http://schemas.openxmlformats.org/markup-compatibility/2006">
          <mc:Choice Requires="x14">
            <control shapeId="46120" r:id="rId43" name="Check Box 40">
              <controlPr defaultSize="0" autoFill="0" autoLine="0" autoPict="0">
                <anchor moveWithCells="1">
                  <from>
                    <xdr:col>16</xdr:col>
                    <xdr:colOff>146050</xdr:colOff>
                    <xdr:row>15</xdr:row>
                    <xdr:rowOff>184150</xdr:rowOff>
                  </from>
                  <to>
                    <xdr:col>17</xdr:col>
                    <xdr:colOff>127000</xdr:colOff>
                    <xdr:row>17</xdr:row>
                    <xdr:rowOff>38100</xdr:rowOff>
                  </to>
                </anchor>
              </controlPr>
            </control>
          </mc:Choice>
        </mc:AlternateContent>
        <mc:AlternateContent xmlns:mc="http://schemas.openxmlformats.org/markup-compatibility/2006">
          <mc:Choice Requires="x14">
            <control shapeId="46121" r:id="rId44" name="Check Box 41">
              <controlPr defaultSize="0" autoFill="0" autoLine="0" autoPict="0">
                <anchor moveWithCells="1">
                  <from>
                    <xdr:col>16</xdr:col>
                    <xdr:colOff>146050</xdr:colOff>
                    <xdr:row>16</xdr:row>
                    <xdr:rowOff>184150</xdr:rowOff>
                  </from>
                  <to>
                    <xdr:col>17</xdr:col>
                    <xdr:colOff>127000</xdr:colOff>
                    <xdr:row>18</xdr:row>
                    <xdr:rowOff>38100</xdr:rowOff>
                  </to>
                </anchor>
              </controlPr>
            </control>
          </mc:Choice>
        </mc:AlternateContent>
        <mc:AlternateContent xmlns:mc="http://schemas.openxmlformats.org/markup-compatibility/2006">
          <mc:Choice Requires="x14">
            <control shapeId="46122" r:id="rId45" name="Check Box 42">
              <controlPr defaultSize="0" autoFill="0" autoLine="0" autoPict="0">
                <anchor moveWithCells="1">
                  <from>
                    <xdr:col>16</xdr:col>
                    <xdr:colOff>146050</xdr:colOff>
                    <xdr:row>17</xdr:row>
                    <xdr:rowOff>184150</xdr:rowOff>
                  </from>
                  <to>
                    <xdr:col>17</xdr:col>
                    <xdr:colOff>127000</xdr:colOff>
                    <xdr:row>19</xdr:row>
                    <xdr:rowOff>38100</xdr:rowOff>
                  </to>
                </anchor>
              </controlPr>
            </control>
          </mc:Choice>
        </mc:AlternateContent>
        <mc:AlternateContent xmlns:mc="http://schemas.openxmlformats.org/markup-compatibility/2006">
          <mc:Choice Requires="x14">
            <control shapeId="46123" r:id="rId46" name="Check Box 43">
              <controlPr defaultSize="0" autoFill="0" autoLine="0" autoPict="0">
                <anchor moveWithCells="1">
                  <from>
                    <xdr:col>16</xdr:col>
                    <xdr:colOff>146050</xdr:colOff>
                    <xdr:row>18</xdr:row>
                    <xdr:rowOff>184150</xdr:rowOff>
                  </from>
                  <to>
                    <xdr:col>17</xdr:col>
                    <xdr:colOff>127000</xdr:colOff>
                    <xdr:row>20</xdr:row>
                    <xdr:rowOff>38100</xdr:rowOff>
                  </to>
                </anchor>
              </controlPr>
            </control>
          </mc:Choice>
        </mc:AlternateContent>
        <mc:AlternateContent xmlns:mc="http://schemas.openxmlformats.org/markup-compatibility/2006">
          <mc:Choice Requires="x14">
            <control shapeId="46124" r:id="rId47" name="Check Box 44">
              <controlPr defaultSize="0" autoFill="0" autoLine="0" autoPict="0">
                <anchor moveWithCells="1">
                  <from>
                    <xdr:col>16</xdr:col>
                    <xdr:colOff>146050</xdr:colOff>
                    <xdr:row>19</xdr:row>
                    <xdr:rowOff>184150</xdr:rowOff>
                  </from>
                  <to>
                    <xdr:col>17</xdr:col>
                    <xdr:colOff>127000</xdr:colOff>
                    <xdr:row>21</xdr:row>
                    <xdr:rowOff>38100</xdr:rowOff>
                  </to>
                </anchor>
              </controlPr>
            </control>
          </mc:Choice>
        </mc:AlternateContent>
        <mc:AlternateContent xmlns:mc="http://schemas.openxmlformats.org/markup-compatibility/2006">
          <mc:Choice Requires="x14">
            <control shapeId="46125" r:id="rId48" name="Check Box 45">
              <controlPr defaultSize="0" autoFill="0" autoLine="0" autoPict="0">
                <anchor moveWithCells="1">
                  <from>
                    <xdr:col>16</xdr:col>
                    <xdr:colOff>146050</xdr:colOff>
                    <xdr:row>20</xdr:row>
                    <xdr:rowOff>184150</xdr:rowOff>
                  </from>
                  <to>
                    <xdr:col>17</xdr:col>
                    <xdr:colOff>127000</xdr:colOff>
                    <xdr:row>22</xdr:row>
                    <xdr:rowOff>38100</xdr:rowOff>
                  </to>
                </anchor>
              </controlPr>
            </control>
          </mc:Choice>
        </mc:AlternateContent>
        <mc:AlternateContent xmlns:mc="http://schemas.openxmlformats.org/markup-compatibility/2006">
          <mc:Choice Requires="x14">
            <control shapeId="46126" r:id="rId49" name="Check Box 46">
              <controlPr defaultSize="0" autoFill="0" autoLine="0" autoPict="0">
                <anchor moveWithCells="1">
                  <from>
                    <xdr:col>16</xdr:col>
                    <xdr:colOff>146050</xdr:colOff>
                    <xdr:row>22</xdr:row>
                    <xdr:rowOff>184150</xdr:rowOff>
                  </from>
                  <to>
                    <xdr:col>17</xdr:col>
                    <xdr:colOff>127000</xdr:colOff>
                    <xdr:row>24</xdr:row>
                    <xdr:rowOff>38100</xdr:rowOff>
                  </to>
                </anchor>
              </controlPr>
            </control>
          </mc:Choice>
        </mc:AlternateContent>
        <mc:AlternateContent xmlns:mc="http://schemas.openxmlformats.org/markup-compatibility/2006">
          <mc:Choice Requires="x14">
            <control shapeId="46127" r:id="rId50" name="Check Box 47">
              <controlPr defaultSize="0" autoFill="0" autoLine="0" autoPict="0">
                <anchor moveWithCells="1">
                  <from>
                    <xdr:col>16</xdr:col>
                    <xdr:colOff>146050</xdr:colOff>
                    <xdr:row>21</xdr:row>
                    <xdr:rowOff>184150</xdr:rowOff>
                  </from>
                  <to>
                    <xdr:col>17</xdr:col>
                    <xdr:colOff>127000</xdr:colOff>
                    <xdr:row>23</xdr:row>
                    <xdr:rowOff>38100</xdr:rowOff>
                  </to>
                </anchor>
              </controlPr>
            </control>
          </mc:Choice>
        </mc:AlternateContent>
        <mc:AlternateContent xmlns:mc="http://schemas.openxmlformats.org/markup-compatibility/2006">
          <mc:Choice Requires="x14">
            <control shapeId="46128" r:id="rId51" name="Check Box 48">
              <controlPr defaultSize="0" autoFill="0" autoLine="0" autoPict="0">
                <anchor moveWithCells="1">
                  <from>
                    <xdr:col>16</xdr:col>
                    <xdr:colOff>146050</xdr:colOff>
                    <xdr:row>23</xdr:row>
                    <xdr:rowOff>184150</xdr:rowOff>
                  </from>
                  <to>
                    <xdr:col>17</xdr:col>
                    <xdr:colOff>127000</xdr:colOff>
                    <xdr:row>25</xdr:row>
                    <xdr:rowOff>38100</xdr:rowOff>
                  </to>
                </anchor>
              </controlPr>
            </control>
          </mc:Choice>
        </mc:AlternateContent>
        <mc:AlternateContent xmlns:mc="http://schemas.openxmlformats.org/markup-compatibility/2006">
          <mc:Choice Requires="x14">
            <control shapeId="46129" r:id="rId52" name="Check Box 49">
              <controlPr defaultSize="0" autoFill="0" autoLine="0" autoPict="0">
                <anchor moveWithCells="1">
                  <from>
                    <xdr:col>16</xdr:col>
                    <xdr:colOff>146050</xdr:colOff>
                    <xdr:row>24</xdr:row>
                    <xdr:rowOff>184150</xdr:rowOff>
                  </from>
                  <to>
                    <xdr:col>17</xdr:col>
                    <xdr:colOff>127000</xdr:colOff>
                    <xdr:row>26</xdr:row>
                    <xdr:rowOff>38100</xdr:rowOff>
                  </to>
                </anchor>
              </controlPr>
            </control>
          </mc:Choice>
        </mc:AlternateContent>
        <mc:AlternateContent xmlns:mc="http://schemas.openxmlformats.org/markup-compatibility/2006">
          <mc:Choice Requires="x14">
            <control shapeId="46130" r:id="rId53" name="Check Box 50">
              <controlPr defaultSize="0" autoFill="0" autoLine="0" autoPict="0">
                <anchor moveWithCells="1">
                  <from>
                    <xdr:col>16</xdr:col>
                    <xdr:colOff>146050</xdr:colOff>
                    <xdr:row>25</xdr:row>
                    <xdr:rowOff>184150</xdr:rowOff>
                  </from>
                  <to>
                    <xdr:col>17</xdr:col>
                    <xdr:colOff>127000</xdr:colOff>
                    <xdr:row>27</xdr:row>
                    <xdr:rowOff>38100</xdr:rowOff>
                  </to>
                </anchor>
              </controlPr>
            </control>
          </mc:Choice>
        </mc:AlternateContent>
        <mc:AlternateContent xmlns:mc="http://schemas.openxmlformats.org/markup-compatibility/2006">
          <mc:Choice Requires="x14">
            <control shapeId="46131" r:id="rId54" name="Check Box 51">
              <controlPr defaultSize="0" autoFill="0" autoLine="0" autoPict="0">
                <anchor moveWithCells="1">
                  <from>
                    <xdr:col>16</xdr:col>
                    <xdr:colOff>146050</xdr:colOff>
                    <xdr:row>30</xdr:row>
                    <xdr:rowOff>184150</xdr:rowOff>
                  </from>
                  <to>
                    <xdr:col>17</xdr:col>
                    <xdr:colOff>127000</xdr:colOff>
                    <xdr:row>32</xdr:row>
                    <xdr:rowOff>0</xdr:rowOff>
                  </to>
                </anchor>
              </controlPr>
            </control>
          </mc:Choice>
        </mc:AlternateContent>
        <mc:AlternateContent xmlns:mc="http://schemas.openxmlformats.org/markup-compatibility/2006">
          <mc:Choice Requires="x14">
            <control shapeId="46132" r:id="rId55" name="Check Box 52">
              <controlPr defaultSize="0" autoFill="0" autoLine="0" autoPict="0">
                <anchor moveWithCells="1">
                  <from>
                    <xdr:col>16</xdr:col>
                    <xdr:colOff>146050</xdr:colOff>
                    <xdr:row>30</xdr:row>
                    <xdr:rowOff>184150</xdr:rowOff>
                  </from>
                  <to>
                    <xdr:col>17</xdr:col>
                    <xdr:colOff>127000</xdr:colOff>
                    <xdr:row>32</xdr:row>
                    <xdr:rowOff>0</xdr:rowOff>
                  </to>
                </anchor>
              </controlPr>
            </control>
          </mc:Choice>
        </mc:AlternateContent>
        <mc:AlternateContent xmlns:mc="http://schemas.openxmlformats.org/markup-compatibility/2006">
          <mc:Choice Requires="x14">
            <control shapeId="46133" r:id="rId56" name="Check Box 53">
              <controlPr defaultSize="0" autoFill="0" autoLine="0" autoPict="0">
                <anchor moveWithCells="1">
                  <from>
                    <xdr:col>16</xdr:col>
                    <xdr:colOff>146050</xdr:colOff>
                    <xdr:row>38</xdr:row>
                    <xdr:rowOff>184150</xdr:rowOff>
                  </from>
                  <to>
                    <xdr:col>17</xdr:col>
                    <xdr:colOff>127000</xdr:colOff>
                    <xdr:row>40</xdr:row>
                    <xdr:rowOff>38100</xdr:rowOff>
                  </to>
                </anchor>
              </controlPr>
            </control>
          </mc:Choice>
        </mc:AlternateContent>
      </controls>
    </mc:Choice>
  </mc:AlternateContent>
  <tableParts count="1">
    <tablePart r:id="rId57"/>
  </tablePart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5CC3BD-2E07-4A9C-BB1C-60CEAE0FB079}">
  <sheetPr filterMode="1">
    <tabColor theme="9" tint="-0.249977111117893"/>
    <pageSetUpPr autoPageBreaks="0"/>
  </sheetPr>
  <dimension ref="A1:AJ280"/>
  <sheetViews>
    <sheetView showGridLines="0" zoomScaleNormal="100" zoomScaleSheetLayoutView="100" workbookViewId="0">
      <pane ySplit="14" topLeftCell="A15" activePane="bottomLeft" state="frozen"/>
      <selection pane="bottomLeft" activeCell="A2" sqref="A2:Q2"/>
    </sheetView>
  </sheetViews>
  <sheetFormatPr defaultColWidth="9" defaultRowHeight="30" customHeight="1" x14ac:dyDescent="0.3"/>
  <cols>
    <col min="1" max="1" width="7.33203125" style="73" customWidth="1"/>
    <col min="2" max="2" width="6.58203125" style="73" customWidth="1"/>
    <col min="3" max="9" width="5.83203125" style="73" customWidth="1"/>
    <col min="10" max="10" width="10.58203125" style="73" customWidth="1"/>
    <col min="11" max="15" width="5.83203125" style="73" customWidth="1"/>
    <col min="16" max="16" width="8.08203125" style="73" customWidth="1"/>
    <col min="17" max="18" width="5.83203125" style="73" customWidth="1"/>
    <col min="19" max="19" width="9.08203125" style="33" customWidth="1"/>
    <col min="20" max="20" width="11.83203125" style="33" customWidth="1"/>
    <col min="21" max="21" width="9.08203125" style="33" customWidth="1"/>
    <col min="22" max="22" width="12.58203125" style="73" hidden="1" customWidth="1"/>
    <col min="23" max="23" width="9" style="14"/>
    <col min="24" max="24" width="11.58203125" style="14" customWidth="1"/>
    <col min="25" max="25" width="9" style="14"/>
    <col min="26" max="26" width="8.08203125" style="13" customWidth="1"/>
    <col min="27" max="27" width="6.08203125" style="14" customWidth="1"/>
    <col min="28" max="28" width="9" style="14"/>
    <col min="29" max="33" width="9" style="13"/>
    <col min="34" max="34" width="21.58203125" style="73" customWidth="1"/>
    <col min="35" max="16384" width="9" style="73"/>
  </cols>
  <sheetData>
    <row r="1" spans="1:36" ht="7" customHeight="1" x14ac:dyDescent="0.3">
      <c r="A1" s="231"/>
      <c r="B1" s="231"/>
      <c r="C1" s="231"/>
      <c r="D1" s="231"/>
      <c r="E1" s="231"/>
      <c r="F1" s="231"/>
      <c r="G1" s="231"/>
      <c r="H1" s="231"/>
      <c r="I1" s="231"/>
      <c r="J1" s="231"/>
      <c r="K1" s="231"/>
      <c r="L1" s="231"/>
      <c r="M1" s="231"/>
      <c r="N1" s="231"/>
      <c r="O1" s="231"/>
      <c r="P1" s="231"/>
      <c r="Q1" s="231"/>
      <c r="R1" s="231"/>
      <c r="S1" s="96"/>
      <c r="T1" s="13"/>
      <c r="U1" s="13"/>
    </row>
    <row r="2" spans="1:36" ht="21.65" customHeight="1" x14ac:dyDescent="0.3">
      <c r="A2" s="314" t="s">
        <v>112</v>
      </c>
      <c r="B2" s="314"/>
      <c r="C2" s="314"/>
      <c r="D2" s="315"/>
      <c r="E2" s="315"/>
      <c r="F2" s="315"/>
      <c r="G2" s="315"/>
      <c r="H2" s="315"/>
      <c r="I2" s="315"/>
      <c r="J2" s="316"/>
      <c r="K2" s="316"/>
      <c r="L2" s="316"/>
      <c r="M2" s="316"/>
      <c r="N2" s="316"/>
      <c r="O2" s="316"/>
      <c r="P2" s="316"/>
      <c r="Q2" s="316"/>
      <c r="R2" s="231"/>
      <c r="S2" s="97" t="s">
        <v>97</v>
      </c>
      <c r="T2" s="317" t="s">
        <v>143</v>
      </c>
      <c r="U2" s="318"/>
      <c r="W2" s="70"/>
    </row>
    <row r="3" spans="1:36" ht="24.65" customHeight="1" x14ac:dyDescent="0.3">
      <c r="A3" s="319" t="s">
        <v>114</v>
      </c>
      <c r="B3" s="320"/>
      <c r="C3" s="320"/>
      <c r="D3" s="320"/>
      <c r="E3" s="320"/>
      <c r="F3" s="320"/>
      <c r="G3" s="320"/>
      <c r="H3" s="320"/>
      <c r="I3" s="320"/>
      <c r="J3" s="320"/>
      <c r="K3" s="320"/>
      <c r="L3" s="320"/>
      <c r="M3" s="320"/>
      <c r="N3" s="320"/>
      <c r="O3" s="320"/>
      <c r="P3" s="320"/>
      <c r="Q3" s="320"/>
      <c r="R3" s="320"/>
      <c r="S3" s="321"/>
      <c r="T3" s="289" t="str">
        <f>IF($Y$16=TRUE,IF(COUNTIF(U15:U63,"&gt;0")&gt;0,"All-Day Activity checkbox cannot be marked if other time is tracked in rows.",""),IF((COUNTIFS(A15:A63,"",U15:U63,"&gt;0")&gt;0),"Time tracked exceeds your workday hours",IF((49-(COUNTIF($A$15:$A$63,"")+COUNTIF($R$15:$R$63,"LUNCH")))*15=U64,"",IF((49-(COUNTIF($A$15:$A$63,"")+COUNTIF($R$15:$R$63,"LUNCH")))*15&lt;U64,"Time tracked exceeds your workday hours.","You must track the entire time in each 15 minute-increment of your workday, excluding any lunch breaks."))))</f>
        <v/>
      </c>
      <c r="U3" s="290"/>
      <c r="W3" s="14">
        <f>IF(T3="",0,1)</f>
        <v>0</v>
      </c>
    </row>
    <row r="4" spans="1:36" ht="12.65" customHeight="1" x14ac:dyDescent="0.3">
      <c r="A4" s="231"/>
      <c r="B4" s="231"/>
      <c r="C4" s="231"/>
      <c r="D4" s="231"/>
      <c r="E4" s="231"/>
      <c r="F4" s="231"/>
      <c r="G4" s="231"/>
      <c r="H4" s="231"/>
      <c r="I4" s="231"/>
      <c r="J4" s="231"/>
      <c r="K4" s="231"/>
      <c r="L4" s="231"/>
      <c r="M4" s="231"/>
      <c r="N4" s="231"/>
      <c r="O4" s="231"/>
      <c r="P4" s="231"/>
      <c r="Q4" s="231"/>
      <c r="R4" s="231"/>
      <c r="S4" s="96"/>
      <c r="T4" s="289"/>
      <c r="U4" s="290"/>
      <c r="W4" s="77"/>
      <c r="Y4" s="15" t="s">
        <v>9</v>
      </c>
    </row>
    <row r="5" spans="1:36" s="17" customFormat="1" ht="12.65" customHeight="1" x14ac:dyDescent="0.25">
      <c r="A5" s="351" t="s">
        <v>8</v>
      </c>
      <c r="B5" s="352"/>
      <c r="C5" s="353" t="s">
        <v>85</v>
      </c>
      <c r="D5" s="354"/>
      <c r="E5" s="354"/>
      <c r="F5" s="354"/>
      <c r="G5" s="354"/>
      <c r="H5" s="355" t="s">
        <v>86</v>
      </c>
      <c r="I5" s="356"/>
      <c r="J5" s="357"/>
      <c r="K5" s="355" t="s">
        <v>111</v>
      </c>
      <c r="L5" s="356"/>
      <c r="M5" s="356"/>
      <c r="N5" s="356"/>
      <c r="O5" s="357"/>
      <c r="P5" s="358" t="s">
        <v>87</v>
      </c>
      <c r="Q5" s="359"/>
      <c r="R5" s="64"/>
      <c r="S5" s="43" t="s">
        <v>97</v>
      </c>
      <c r="T5" s="289"/>
      <c r="U5" s="290"/>
      <c r="W5" s="78"/>
      <c r="X5" s="18"/>
      <c r="Y5" s="19" t="s">
        <v>10</v>
      </c>
      <c r="Z5" s="20"/>
      <c r="AA5" s="18"/>
      <c r="AB5" s="18"/>
      <c r="AC5" s="20"/>
      <c r="AD5" s="20"/>
      <c r="AE5" s="20"/>
      <c r="AF5" s="20"/>
      <c r="AG5" s="20"/>
    </row>
    <row r="6" spans="1:36" ht="14.15" customHeight="1" x14ac:dyDescent="0.25">
      <c r="A6" s="341">
        <f>Monday!A6+6</f>
        <v>6</v>
      </c>
      <c r="B6" s="342"/>
      <c r="C6" s="343">
        <f>Monday!C6</f>
        <v>0</v>
      </c>
      <c r="D6" s="344"/>
      <c r="E6" s="344"/>
      <c r="F6" s="344"/>
      <c r="G6" s="345"/>
      <c r="H6" s="343">
        <f>Monday!H6</f>
        <v>0</v>
      </c>
      <c r="I6" s="344"/>
      <c r="J6" s="345"/>
      <c r="K6" s="343">
        <f>Monday!K6</f>
        <v>0</v>
      </c>
      <c r="L6" s="344"/>
      <c r="M6" s="344"/>
      <c r="N6" s="344"/>
      <c r="O6" s="345"/>
      <c r="P6" s="343">
        <f>Monday!P6</f>
        <v>0</v>
      </c>
      <c r="Q6" s="345"/>
      <c r="R6" s="62"/>
      <c r="S6" s="16"/>
      <c r="T6" s="289" t="str">
        <f>IF($AB$64&gt;0,"You must delete time tracked during your lunch break.","")</f>
        <v/>
      </c>
      <c r="U6" s="290"/>
      <c r="W6" s="14">
        <f>IF(T6="",0,1)</f>
        <v>0</v>
      </c>
    </row>
    <row r="7" spans="1:36" s="21" customFormat="1" ht="15" customHeight="1" x14ac:dyDescent="0.3">
      <c r="A7" s="98"/>
      <c r="B7" s="99"/>
      <c r="C7" s="99"/>
      <c r="D7" s="100"/>
      <c r="E7" s="100"/>
      <c r="F7" s="100"/>
      <c r="G7" s="100"/>
      <c r="H7" s="101"/>
      <c r="I7" s="102"/>
      <c r="J7" s="102"/>
      <c r="K7" s="340">
        <f>Monday!K7</f>
        <v>0</v>
      </c>
      <c r="L7" s="340"/>
      <c r="M7" s="340"/>
      <c r="N7" s="340"/>
      <c r="O7" s="340"/>
      <c r="P7" s="101"/>
      <c r="Q7" s="101"/>
      <c r="R7" s="101"/>
      <c r="S7" s="103" t="s">
        <v>97</v>
      </c>
      <c r="T7" s="289"/>
      <c r="U7" s="290"/>
      <c r="W7" s="23"/>
      <c r="X7" s="23"/>
      <c r="Y7" s="23"/>
      <c r="Z7" s="22"/>
      <c r="AA7" s="23"/>
      <c r="AB7" s="23"/>
      <c r="AC7" s="22"/>
      <c r="AD7" s="22"/>
      <c r="AE7" s="23"/>
      <c r="AF7" s="22"/>
      <c r="AG7" s="22"/>
    </row>
    <row r="8" spans="1:36" s="24" customFormat="1" ht="23.25" customHeight="1" x14ac:dyDescent="0.3">
      <c r="A8" s="287" t="s">
        <v>118</v>
      </c>
      <c r="B8" s="288"/>
      <c r="C8" s="288"/>
      <c r="D8" s="288"/>
      <c r="E8" s="288"/>
      <c r="F8" s="288"/>
      <c r="G8" s="288"/>
      <c r="H8" s="288"/>
      <c r="I8" s="288"/>
      <c r="J8" s="288"/>
      <c r="K8" s="288"/>
      <c r="L8" s="288"/>
      <c r="M8" s="288"/>
      <c r="N8" s="288"/>
      <c r="O8" s="288"/>
      <c r="P8" s="288"/>
      <c r="Q8" s="288"/>
      <c r="R8" s="288"/>
      <c r="S8" s="288"/>
      <c r="T8" s="289" t="str">
        <f>IF(SUM(W15:W63)&gt;0,"Time tracked in rows with a red highlighted cell exceeds 15 minutes.","")</f>
        <v/>
      </c>
      <c r="U8" s="290"/>
      <c r="W8" s="14">
        <f>IF(T8="",0,1)</f>
        <v>0</v>
      </c>
      <c r="X8" s="26"/>
      <c r="Y8" s="26"/>
      <c r="Z8" s="25"/>
      <c r="AA8" s="26"/>
      <c r="AB8" s="26"/>
      <c r="AC8" s="25"/>
      <c r="AD8" s="25"/>
      <c r="AE8" s="26"/>
      <c r="AF8" s="25"/>
      <c r="AG8" s="25"/>
    </row>
    <row r="9" spans="1:36" s="24" customFormat="1" ht="16.399999999999999" customHeight="1" x14ac:dyDescent="0.3">
      <c r="A9" s="104" t="s">
        <v>144</v>
      </c>
      <c r="B9" s="105"/>
      <c r="C9" s="105"/>
      <c r="D9" s="105"/>
      <c r="E9" s="105"/>
      <c r="F9" s="105"/>
      <c r="G9" s="105"/>
      <c r="H9" s="105"/>
      <c r="I9" s="105"/>
      <c r="J9" s="105"/>
      <c r="K9" s="105"/>
      <c r="L9" s="105"/>
      <c r="M9" s="105"/>
      <c r="N9" s="105"/>
      <c r="O9" s="105"/>
      <c r="P9" s="106"/>
      <c r="Q9" s="106"/>
      <c r="R9" s="106"/>
      <c r="S9" s="106"/>
      <c r="T9" s="289"/>
      <c r="U9" s="290"/>
      <c r="W9" s="26"/>
      <c r="X9" s="26"/>
      <c r="Y9" s="26"/>
      <c r="Z9" s="25"/>
      <c r="AA9" s="26"/>
      <c r="AB9" s="26"/>
      <c r="AC9" s="25"/>
      <c r="AD9" s="25"/>
      <c r="AE9" s="36" t="s">
        <v>23</v>
      </c>
      <c r="AF9" s="25"/>
      <c r="AG9" s="25"/>
    </row>
    <row r="10" spans="1:36" s="24" customFormat="1" ht="11.15" customHeight="1" thickBot="1" x14ac:dyDescent="0.35">
      <c r="A10" s="107"/>
      <c r="B10" s="231"/>
      <c r="C10" s="231"/>
      <c r="D10" s="231"/>
      <c r="E10" s="231"/>
      <c r="F10" s="231"/>
      <c r="G10" s="231"/>
      <c r="H10" s="108" t="str">
        <f>IF($Y$16=TRUE,IF($I$11="Select All-Day Activity if applicable","NOTE: You must select an item on the drop-down menu below.",""),"")</f>
        <v/>
      </c>
      <c r="I10" s="109"/>
      <c r="J10" s="231"/>
      <c r="K10" s="231"/>
      <c r="L10" s="231"/>
      <c r="M10" s="231"/>
      <c r="N10" s="231"/>
      <c r="O10" s="231"/>
      <c r="P10" s="110"/>
      <c r="Q10" s="110"/>
      <c r="R10" s="110"/>
      <c r="S10" s="110"/>
      <c r="T10" s="90"/>
      <c r="U10" s="90"/>
      <c r="W10" s="26">
        <f>W3+W6+W8</f>
        <v>0</v>
      </c>
      <c r="X10" s="26"/>
      <c r="Y10" s="26"/>
      <c r="Z10" s="25"/>
      <c r="AA10" s="26"/>
      <c r="AB10" s="26"/>
      <c r="AC10" s="25"/>
      <c r="AD10" s="25"/>
      <c r="AE10" s="36"/>
      <c r="AF10" s="25"/>
      <c r="AG10" s="25"/>
    </row>
    <row r="11" spans="1:36" ht="15" customHeight="1" x14ac:dyDescent="0.25">
      <c r="A11" s="291" t="s">
        <v>113</v>
      </c>
      <c r="B11" s="292"/>
      <c r="C11" s="292"/>
      <c r="D11" s="292"/>
      <c r="E11" s="292"/>
      <c r="F11" s="292"/>
      <c r="G11" s="292"/>
      <c r="H11" s="292"/>
      <c r="I11" s="295" t="s">
        <v>100</v>
      </c>
      <c r="J11" s="295"/>
      <c r="K11" s="295"/>
      <c r="L11" s="167"/>
      <c r="M11" s="58"/>
      <c r="N11" s="297" t="s">
        <v>88</v>
      </c>
      <c r="O11" s="297"/>
      <c r="P11" s="60">
        <v>0</v>
      </c>
      <c r="Q11" s="298" t="s">
        <v>107</v>
      </c>
      <c r="R11" s="299"/>
      <c r="S11" s="60">
        <v>0.5</v>
      </c>
      <c r="T11" s="67" t="s">
        <v>109</v>
      </c>
      <c r="U11" s="120">
        <f>U64/60</f>
        <v>0</v>
      </c>
      <c r="V11" s="11"/>
      <c r="AE11" s="14"/>
    </row>
    <row r="12" spans="1:36" ht="14.9" customHeight="1" thickBot="1" x14ac:dyDescent="0.3">
      <c r="A12" s="293"/>
      <c r="B12" s="294"/>
      <c r="C12" s="294"/>
      <c r="D12" s="294"/>
      <c r="E12" s="294"/>
      <c r="F12" s="294"/>
      <c r="G12" s="294"/>
      <c r="H12" s="294"/>
      <c r="I12" s="296"/>
      <c r="J12" s="296"/>
      <c r="K12" s="296"/>
      <c r="L12" s="168"/>
      <c r="M12" s="59"/>
      <c r="N12" s="300" t="s">
        <v>89</v>
      </c>
      <c r="O12" s="300"/>
      <c r="P12" s="61">
        <v>0</v>
      </c>
      <c r="Q12" s="301" t="s">
        <v>108</v>
      </c>
      <c r="R12" s="302"/>
      <c r="S12" s="61">
        <v>0.54166666666666663</v>
      </c>
      <c r="T12" s="57"/>
      <c r="U12" s="56"/>
      <c r="V12" s="12"/>
    </row>
    <row r="13" spans="1:36" ht="23.5" customHeight="1" thickBot="1" x14ac:dyDescent="0.35">
      <c r="A13" s="303" t="s">
        <v>0</v>
      </c>
      <c r="B13" s="305" t="s">
        <v>16</v>
      </c>
      <c r="C13" s="306"/>
      <c r="D13" s="306"/>
      <c r="E13" s="306"/>
      <c r="F13" s="306"/>
      <c r="G13" s="306"/>
      <c r="H13" s="336"/>
      <c r="I13" s="337"/>
      <c r="J13" s="286" t="s">
        <v>3</v>
      </c>
      <c r="K13" s="286" t="s">
        <v>101</v>
      </c>
      <c r="L13" s="310" t="s">
        <v>5</v>
      </c>
      <c r="M13" s="310"/>
      <c r="N13" s="338"/>
      <c r="O13" s="339"/>
      <c r="P13" s="285" t="s">
        <v>6</v>
      </c>
      <c r="Q13" s="52" t="s">
        <v>99</v>
      </c>
      <c r="R13" s="277" t="s">
        <v>2</v>
      </c>
      <c r="S13" s="278"/>
      <c r="T13" s="279"/>
      <c r="U13" s="283" t="s">
        <v>12</v>
      </c>
      <c r="V13" s="48" t="s">
        <v>11</v>
      </c>
    </row>
    <row r="14" spans="1:36" ht="10.5" customHeight="1" x14ac:dyDescent="0.3">
      <c r="A14" s="304"/>
      <c r="B14" s="55" t="s">
        <v>102</v>
      </c>
      <c r="C14" s="41" t="s">
        <v>19</v>
      </c>
      <c r="D14" s="41" t="s">
        <v>21</v>
      </c>
      <c r="E14" s="41" t="s">
        <v>116</v>
      </c>
      <c r="F14" s="41" t="s">
        <v>22</v>
      </c>
      <c r="G14" s="41" t="s">
        <v>4</v>
      </c>
      <c r="H14" s="41" t="s">
        <v>18</v>
      </c>
      <c r="I14" s="41" t="s">
        <v>20</v>
      </c>
      <c r="J14" s="309"/>
      <c r="K14" s="309"/>
      <c r="L14" s="40" t="s">
        <v>92</v>
      </c>
      <c r="M14" s="40" t="s">
        <v>172</v>
      </c>
      <c r="N14" s="41" t="s">
        <v>1</v>
      </c>
      <c r="O14" s="41" t="s">
        <v>93</v>
      </c>
      <c r="P14" s="286"/>
      <c r="Q14" s="63"/>
      <c r="R14" s="280"/>
      <c r="S14" s="281"/>
      <c r="T14" s="282"/>
      <c r="U14" s="284"/>
      <c r="V14" s="49"/>
      <c r="Y14" s="14" t="s">
        <v>97</v>
      </c>
    </row>
    <row r="15" spans="1:36" ht="15" customHeight="1" x14ac:dyDescent="0.3">
      <c r="A15" s="126" t="str">
        <f>IF(P11=P12,"",P11)</f>
        <v/>
      </c>
      <c r="B15" s="27"/>
      <c r="C15" s="27"/>
      <c r="D15" s="27"/>
      <c r="E15" s="27"/>
      <c r="F15" s="27"/>
      <c r="G15" s="27"/>
      <c r="H15" s="27"/>
      <c r="I15" s="27"/>
      <c r="J15" s="27"/>
      <c r="K15" s="27"/>
      <c r="L15" s="27"/>
      <c r="M15" s="27"/>
      <c r="N15" s="27"/>
      <c r="O15" s="27"/>
      <c r="P15" s="27"/>
      <c r="Q15" s="27"/>
      <c r="R15" s="256" t="str">
        <f>IF(A15&gt;$S$11-TIME(0,5,0),IF(A15&lt;$S$12,"LUNCH",""),"")</f>
        <v/>
      </c>
      <c r="S15" s="257"/>
      <c r="T15" s="258"/>
      <c r="U15" s="125">
        <f>IF(SUM(B15:P15)&gt;15,15,SUM(B15:P15))</f>
        <v>0</v>
      </c>
      <c r="V15" s="50" t="str">
        <f>IF(U15&lt;&gt;15,"ERROR","Y")</f>
        <v>ERROR</v>
      </c>
      <c r="W15" s="79">
        <f>IF(SUM(B15:P15)&gt;15,1,0)</f>
        <v>0</v>
      </c>
      <c r="X15" s="14" t="b">
        <v>0</v>
      </c>
      <c r="Y15" s="14" t="b">
        <v>1</v>
      </c>
      <c r="Z15" s="14"/>
      <c r="AA15" s="14" t="str">
        <f>IF(I15&gt;0,IF(R15="","TRUE","FALSE"),"FALSE")</f>
        <v>FALSE</v>
      </c>
      <c r="AB15" s="14">
        <f>IF(R15="LUNCH",IF(U15&gt;0,1,0),0)</f>
        <v>0</v>
      </c>
      <c r="AH15" s="38"/>
    </row>
    <row r="16" spans="1:36" ht="15" customHeight="1" x14ac:dyDescent="0.3">
      <c r="A16" s="127" t="str">
        <f t="shared" ref="A16:A63" si="0">IF(A15&gt;$P$12-TIME(0,20,0),"",IF(A15="","",A15+TIME(0,15,0)))</f>
        <v/>
      </c>
      <c r="B16" s="27"/>
      <c r="C16" s="28"/>
      <c r="D16" s="27"/>
      <c r="E16" s="28"/>
      <c r="F16" s="27"/>
      <c r="G16" s="28"/>
      <c r="H16" s="28"/>
      <c r="I16" s="28"/>
      <c r="J16" s="27"/>
      <c r="K16" s="27"/>
      <c r="L16" s="28"/>
      <c r="M16" s="28"/>
      <c r="N16" s="28"/>
      <c r="O16" s="28"/>
      <c r="P16" s="28"/>
      <c r="Q16" s="28"/>
      <c r="R16" s="256" t="str">
        <f t="shared" ref="R16:R63" si="1">IF(A16&gt;$S$11-TIME(0,5,0),IF(A16&lt;$S$12,"LUNCH",""),"")</f>
        <v/>
      </c>
      <c r="S16" s="257"/>
      <c r="T16" s="258"/>
      <c r="U16" s="125">
        <f t="shared" ref="U16:U63" si="2">IF(SUM(B16:P16)&gt;15,15,SUM(B16:P16))</f>
        <v>0</v>
      </c>
      <c r="V16" s="50" t="str">
        <f t="shared" ref="V16:V63" si="3">IF(U16&lt;&gt;15,"ERROR","Y")</f>
        <v>ERROR</v>
      </c>
      <c r="W16" s="79">
        <f t="shared" ref="W16:W63" si="4">IF(SUM(B16:P16)&gt;15,1,0)</f>
        <v>0</v>
      </c>
      <c r="X16" s="14" t="b">
        <v>0</v>
      </c>
      <c r="Y16" s="14" t="b">
        <v>0</v>
      </c>
      <c r="Z16" s="14" t="s">
        <v>26</v>
      </c>
      <c r="AA16" s="14" t="str">
        <f t="shared" ref="AA16:AA63" si="5">IF(I16&gt;0,IF(R16="","TRUE","FALSE"),"FALSE")</f>
        <v>FALSE</v>
      </c>
      <c r="AB16" s="14">
        <f t="shared" ref="AB16:AB63" si="6">IF(R16="LUNCH",IF(U16&gt;0,1,0),0)</f>
        <v>0</v>
      </c>
      <c r="AH16" s="39" t="s">
        <v>24</v>
      </c>
      <c r="AI16" s="37"/>
      <c r="AJ16" s="37"/>
    </row>
    <row r="17" spans="1:36" ht="15" customHeight="1" x14ac:dyDescent="0.3">
      <c r="A17" s="127" t="str">
        <f t="shared" si="0"/>
        <v/>
      </c>
      <c r="B17" s="27"/>
      <c r="C17" s="29"/>
      <c r="D17" s="27"/>
      <c r="E17" s="29"/>
      <c r="F17" s="27"/>
      <c r="G17" s="54"/>
      <c r="H17" s="27"/>
      <c r="I17" s="29"/>
      <c r="J17" s="27"/>
      <c r="K17" s="27"/>
      <c r="L17" s="29"/>
      <c r="M17" s="29"/>
      <c r="N17" s="29"/>
      <c r="O17" s="29"/>
      <c r="P17" s="29"/>
      <c r="Q17" s="27"/>
      <c r="R17" s="256" t="str">
        <f>IF(A17&gt;$S$11-TIME(0,5,0),IF(A17&lt;$S$12,"LUNCH",""),"")</f>
        <v/>
      </c>
      <c r="S17" s="257"/>
      <c r="T17" s="258"/>
      <c r="U17" s="125">
        <f t="shared" si="2"/>
        <v>0</v>
      </c>
      <c r="V17" s="50" t="str">
        <f t="shared" si="3"/>
        <v>ERROR</v>
      </c>
      <c r="W17" s="79">
        <f t="shared" si="4"/>
        <v>0</v>
      </c>
      <c r="X17" s="14" t="b">
        <v>0</v>
      </c>
      <c r="Z17" s="14" t="s">
        <v>27</v>
      </c>
      <c r="AA17" s="14" t="str">
        <f t="shared" si="5"/>
        <v>FALSE</v>
      </c>
      <c r="AB17" s="14">
        <f t="shared" si="6"/>
        <v>0</v>
      </c>
      <c r="AH17" s="39" t="s">
        <v>25</v>
      </c>
      <c r="AI17" s="37"/>
      <c r="AJ17" s="37"/>
    </row>
    <row r="18" spans="1:36" ht="15" customHeight="1" x14ac:dyDescent="0.3">
      <c r="A18" s="127" t="str">
        <f t="shared" si="0"/>
        <v/>
      </c>
      <c r="B18" s="27"/>
      <c r="C18" s="31"/>
      <c r="D18" s="27"/>
      <c r="E18" s="31"/>
      <c r="F18" s="27"/>
      <c r="G18" s="31"/>
      <c r="H18" s="28"/>
      <c r="I18" s="31"/>
      <c r="J18" s="27"/>
      <c r="K18" s="53"/>
      <c r="L18" s="31"/>
      <c r="M18" s="31"/>
      <c r="N18" s="31"/>
      <c r="O18" s="31"/>
      <c r="P18" s="31"/>
      <c r="Q18" s="28"/>
      <c r="R18" s="256" t="str">
        <f t="shared" si="1"/>
        <v/>
      </c>
      <c r="S18" s="257"/>
      <c r="T18" s="258"/>
      <c r="U18" s="125">
        <f t="shared" si="2"/>
        <v>0</v>
      </c>
      <c r="V18" s="50" t="str">
        <f t="shared" si="3"/>
        <v>ERROR</v>
      </c>
      <c r="W18" s="79">
        <f t="shared" si="4"/>
        <v>0</v>
      </c>
      <c r="X18" s="14" t="b">
        <v>0</v>
      </c>
      <c r="Z18" s="14"/>
      <c r="AA18" s="14" t="str">
        <f t="shared" si="5"/>
        <v>FALSE</v>
      </c>
      <c r="AB18" s="14">
        <f t="shared" si="6"/>
        <v>0</v>
      </c>
      <c r="AH18" s="38"/>
    </row>
    <row r="19" spans="1:36" ht="15" customHeight="1" x14ac:dyDescent="0.3">
      <c r="A19" s="127" t="str">
        <f t="shared" si="0"/>
        <v/>
      </c>
      <c r="B19" s="27"/>
      <c r="C19" s="31"/>
      <c r="D19" s="27"/>
      <c r="E19" s="31"/>
      <c r="F19" s="27"/>
      <c r="G19" s="31"/>
      <c r="H19" s="27"/>
      <c r="I19" s="31"/>
      <c r="J19" s="27"/>
      <c r="K19" s="53"/>
      <c r="L19" s="31"/>
      <c r="M19" s="31"/>
      <c r="N19" s="31"/>
      <c r="O19" s="31"/>
      <c r="P19" s="31"/>
      <c r="Q19" s="27"/>
      <c r="R19" s="256" t="str">
        <f t="shared" si="1"/>
        <v/>
      </c>
      <c r="S19" s="257"/>
      <c r="T19" s="258"/>
      <c r="U19" s="125">
        <f t="shared" si="2"/>
        <v>0</v>
      </c>
      <c r="V19" s="50" t="str">
        <f t="shared" si="3"/>
        <v>ERROR</v>
      </c>
      <c r="W19" s="79">
        <f t="shared" si="4"/>
        <v>0</v>
      </c>
      <c r="X19" s="14" t="b">
        <v>0</v>
      </c>
      <c r="Y19" s="42"/>
      <c r="Z19" s="42"/>
      <c r="AA19" s="14" t="str">
        <f t="shared" si="5"/>
        <v>FALSE</v>
      </c>
      <c r="AB19" s="14">
        <f t="shared" si="6"/>
        <v>0</v>
      </c>
      <c r="AH19" s="38"/>
    </row>
    <row r="20" spans="1:36" ht="15" customHeight="1" x14ac:dyDescent="0.3">
      <c r="A20" s="127" t="str">
        <f t="shared" si="0"/>
        <v/>
      </c>
      <c r="B20" s="27"/>
      <c r="C20" s="31"/>
      <c r="D20" s="27"/>
      <c r="E20" s="31"/>
      <c r="F20" s="27"/>
      <c r="G20" s="31"/>
      <c r="H20" s="28"/>
      <c r="I20" s="31"/>
      <c r="J20" s="27"/>
      <c r="K20" s="53"/>
      <c r="L20" s="31"/>
      <c r="M20" s="31"/>
      <c r="N20" s="31"/>
      <c r="O20" s="31"/>
      <c r="P20" s="31"/>
      <c r="Q20" s="28"/>
      <c r="R20" s="256" t="str">
        <f t="shared" si="1"/>
        <v/>
      </c>
      <c r="S20" s="257"/>
      <c r="T20" s="258"/>
      <c r="U20" s="125">
        <f t="shared" si="2"/>
        <v>0</v>
      </c>
      <c r="V20" s="50" t="str">
        <f t="shared" si="3"/>
        <v>ERROR</v>
      </c>
      <c r="W20" s="79">
        <f t="shared" si="4"/>
        <v>0</v>
      </c>
      <c r="X20" s="14" t="b">
        <v>0</v>
      </c>
      <c r="Y20" s="42"/>
      <c r="Z20" s="42"/>
      <c r="AA20" s="14" t="str">
        <f t="shared" si="5"/>
        <v>FALSE</v>
      </c>
      <c r="AB20" s="14">
        <f t="shared" si="6"/>
        <v>0</v>
      </c>
      <c r="AH20" s="38"/>
    </row>
    <row r="21" spans="1:36" ht="15" customHeight="1" x14ac:dyDescent="0.3">
      <c r="A21" s="127" t="str">
        <f t="shared" si="0"/>
        <v/>
      </c>
      <c r="B21" s="27"/>
      <c r="C21" s="31"/>
      <c r="D21" s="27"/>
      <c r="E21" s="31"/>
      <c r="F21" s="27"/>
      <c r="G21" s="31"/>
      <c r="H21" s="27"/>
      <c r="I21" s="31"/>
      <c r="J21" s="27"/>
      <c r="K21" s="53"/>
      <c r="L21" s="31"/>
      <c r="M21" s="31"/>
      <c r="N21" s="31"/>
      <c r="O21" s="31"/>
      <c r="P21" s="31"/>
      <c r="Q21" s="27"/>
      <c r="R21" s="256" t="str">
        <f>IF(A21&gt;$S$11-TIME(0,5,0),IF(A21&lt;$S$12,"LUNCH",""),"")</f>
        <v/>
      </c>
      <c r="S21" s="257"/>
      <c r="T21" s="258"/>
      <c r="U21" s="125">
        <f t="shared" si="2"/>
        <v>0</v>
      </c>
      <c r="V21" s="50" t="str">
        <f t="shared" si="3"/>
        <v>ERROR</v>
      </c>
      <c r="W21" s="79">
        <f t="shared" si="4"/>
        <v>0</v>
      </c>
      <c r="X21" s="14" t="b">
        <v>0</v>
      </c>
      <c r="Y21" s="42" t="s">
        <v>97</v>
      </c>
      <c r="Z21" s="42"/>
      <c r="AA21" s="14" t="str">
        <f t="shared" si="5"/>
        <v>FALSE</v>
      </c>
      <c r="AB21" s="14">
        <f t="shared" si="6"/>
        <v>0</v>
      </c>
      <c r="AH21" s="38"/>
    </row>
    <row r="22" spans="1:36" ht="15" customHeight="1" x14ac:dyDescent="0.3">
      <c r="A22" s="127" t="str">
        <f t="shared" si="0"/>
        <v/>
      </c>
      <c r="B22" s="27"/>
      <c r="C22" s="31"/>
      <c r="D22" s="27"/>
      <c r="E22" s="31"/>
      <c r="F22" s="27"/>
      <c r="G22" s="31"/>
      <c r="H22" s="28"/>
      <c r="I22" s="31"/>
      <c r="J22" s="27"/>
      <c r="K22" s="53"/>
      <c r="L22" s="31"/>
      <c r="M22" s="31"/>
      <c r="N22" s="31"/>
      <c r="O22" s="31"/>
      <c r="P22" s="31"/>
      <c r="Q22" s="28"/>
      <c r="R22" s="256" t="str">
        <f>IF(A22&gt;$S$11-TIME(0,5,0),IF(A22&lt;$S$12,"LUNCH",""),"")</f>
        <v/>
      </c>
      <c r="S22" s="257"/>
      <c r="T22" s="258"/>
      <c r="U22" s="125">
        <f t="shared" si="2"/>
        <v>0</v>
      </c>
      <c r="V22" s="50" t="str">
        <f t="shared" si="3"/>
        <v>ERROR</v>
      </c>
      <c r="W22" s="79">
        <f t="shared" si="4"/>
        <v>0</v>
      </c>
      <c r="X22" s="14" t="b">
        <v>0</v>
      </c>
      <c r="Y22" s="42"/>
      <c r="Z22" s="42"/>
      <c r="AA22" s="14" t="str">
        <f t="shared" si="5"/>
        <v>FALSE</v>
      </c>
      <c r="AB22" s="14">
        <f t="shared" si="6"/>
        <v>0</v>
      </c>
    </row>
    <row r="23" spans="1:36" ht="15" customHeight="1" x14ac:dyDescent="0.3">
      <c r="A23" s="127" t="str">
        <f t="shared" si="0"/>
        <v/>
      </c>
      <c r="B23" s="27"/>
      <c r="C23" s="31"/>
      <c r="D23" s="27"/>
      <c r="E23" s="31"/>
      <c r="F23" s="27"/>
      <c r="G23" s="31"/>
      <c r="H23" s="27"/>
      <c r="I23" s="31"/>
      <c r="J23" s="27"/>
      <c r="K23" s="53"/>
      <c r="L23" s="31"/>
      <c r="M23" s="31"/>
      <c r="N23" s="31"/>
      <c r="O23" s="31"/>
      <c r="P23" s="31"/>
      <c r="Q23" s="27"/>
      <c r="R23" s="256" t="str">
        <f t="shared" si="1"/>
        <v/>
      </c>
      <c r="S23" s="257"/>
      <c r="T23" s="258"/>
      <c r="U23" s="125">
        <f t="shared" si="2"/>
        <v>0</v>
      </c>
      <c r="V23" s="50" t="str">
        <f t="shared" si="3"/>
        <v>ERROR</v>
      </c>
      <c r="W23" s="79">
        <f t="shared" si="4"/>
        <v>0</v>
      </c>
      <c r="X23" s="14" t="b">
        <v>0</v>
      </c>
      <c r="Y23" s="42"/>
      <c r="Z23" s="42"/>
      <c r="AA23" s="14" t="str">
        <f t="shared" si="5"/>
        <v>FALSE</v>
      </c>
      <c r="AB23" s="14">
        <f t="shared" si="6"/>
        <v>0</v>
      </c>
    </row>
    <row r="24" spans="1:36" ht="15" customHeight="1" x14ac:dyDescent="0.3">
      <c r="A24" s="127" t="str">
        <f t="shared" si="0"/>
        <v/>
      </c>
      <c r="B24" s="27"/>
      <c r="C24" s="31"/>
      <c r="D24" s="27"/>
      <c r="E24" s="31"/>
      <c r="F24" s="27"/>
      <c r="G24" s="31"/>
      <c r="H24" s="28"/>
      <c r="I24" s="31"/>
      <c r="J24" s="27"/>
      <c r="K24" s="53"/>
      <c r="L24" s="31"/>
      <c r="M24" s="31"/>
      <c r="N24" s="31"/>
      <c r="O24" s="31"/>
      <c r="P24" s="31"/>
      <c r="Q24" s="28"/>
      <c r="R24" s="256" t="str">
        <f t="shared" si="1"/>
        <v/>
      </c>
      <c r="S24" s="257"/>
      <c r="T24" s="258"/>
      <c r="U24" s="125">
        <f t="shared" si="2"/>
        <v>0</v>
      </c>
      <c r="V24" s="50" t="str">
        <f t="shared" si="3"/>
        <v>ERROR</v>
      </c>
      <c r="W24" s="79">
        <f t="shared" si="4"/>
        <v>0</v>
      </c>
      <c r="X24" s="14" t="b">
        <v>0</v>
      </c>
      <c r="Y24" s="42"/>
      <c r="Z24" s="42"/>
      <c r="AA24" s="14" t="str">
        <f t="shared" si="5"/>
        <v>FALSE</v>
      </c>
      <c r="AB24" s="14">
        <f t="shared" si="6"/>
        <v>0</v>
      </c>
    </row>
    <row r="25" spans="1:36" ht="15" customHeight="1" x14ac:dyDescent="0.3">
      <c r="A25" s="127" t="str">
        <f t="shared" si="0"/>
        <v/>
      </c>
      <c r="B25" s="27"/>
      <c r="C25" s="31"/>
      <c r="D25" s="27"/>
      <c r="E25" s="31"/>
      <c r="F25" s="27"/>
      <c r="G25" s="31"/>
      <c r="H25" s="27"/>
      <c r="I25" s="31"/>
      <c r="J25" s="27"/>
      <c r="K25" s="53"/>
      <c r="L25" s="31"/>
      <c r="M25" s="31"/>
      <c r="N25" s="31"/>
      <c r="O25" s="31"/>
      <c r="P25" s="31"/>
      <c r="Q25" s="27"/>
      <c r="R25" s="256" t="str">
        <f t="shared" si="1"/>
        <v/>
      </c>
      <c r="S25" s="257"/>
      <c r="T25" s="258"/>
      <c r="U25" s="125">
        <f t="shared" si="2"/>
        <v>0</v>
      </c>
      <c r="V25" s="50" t="str">
        <f t="shared" si="3"/>
        <v>ERROR</v>
      </c>
      <c r="W25" s="79">
        <f t="shared" si="4"/>
        <v>0</v>
      </c>
      <c r="X25" s="14" t="b">
        <v>0</v>
      </c>
      <c r="AA25" s="14" t="str">
        <f t="shared" si="5"/>
        <v>FALSE</v>
      </c>
      <c r="AB25" s="14">
        <f t="shared" si="6"/>
        <v>0</v>
      </c>
    </row>
    <row r="26" spans="1:36" ht="15" customHeight="1" x14ac:dyDescent="0.3">
      <c r="A26" s="127" t="str">
        <f t="shared" si="0"/>
        <v/>
      </c>
      <c r="B26" s="27"/>
      <c r="C26" s="31"/>
      <c r="D26" s="27"/>
      <c r="E26" s="31"/>
      <c r="F26" s="27"/>
      <c r="G26" s="31"/>
      <c r="H26" s="28"/>
      <c r="I26" s="31"/>
      <c r="J26" s="27"/>
      <c r="K26" s="53"/>
      <c r="L26" s="31"/>
      <c r="M26" s="31"/>
      <c r="N26" s="31"/>
      <c r="O26" s="31"/>
      <c r="P26" s="31"/>
      <c r="Q26" s="28"/>
      <c r="R26" s="256" t="str">
        <f t="shared" si="1"/>
        <v/>
      </c>
      <c r="S26" s="257"/>
      <c r="T26" s="258"/>
      <c r="U26" s="125">
        <f t="shared" si="2"/>
        <v>0</v>
      </c>
      <c r="V26" s="50" t="str">
        <f t="shared" si="3"/>
        <v>ERROR</v>
      </c>
      <c r="W26" s="79">
        <f t="shared" si="4"/>
        <v>0</v>
      </c>
      <c r="X26" s="14" t="b">
        <v>0</v>
      </c>
      <c r="AA26" s="14" t="str">
        <f t="shared" si="5"/>
        <v>FALSE</v>
      </c>
      <c r="AB26" s="14">
        <f t="shared" si="6"/>
        <v>0</v>
      </c>
    </row>
    <row r="27" spans="1:36" ht="15" customHeight="1" x14ac:dyDescent="0.3">
      <c r="A27" s="127" t="str">
        <f t="shared" si="0"/>
        <v/>
      </c>
      <c r="B27" s="27"/>
      <c r="C27" s="31"/>
      <c r="D27" s="27"/>
      <c r="E27" s="31"/>
      <c r="F27" s="27"/>
      <c r="G27" s="31"/>
      <c r="H27" s="27"/>
      <c r="I27" s="31"/>
      <c r="J27" s="27"/>
      <c r="K27" s="53"/>
      <c r="L27" s="31"/>
      <c r="M27" s="31"/>
      <c r="N27" s="31"/>
      <c r="O27" s="31"/>
      <c r="P27" s="31"/>
      <c r="Q27" s="27"/>
      <c r="R27" s="256" t="str">
        <f t="shared" si="1"/>
        <v/>
      </c>
      <c r="S27" s="257"/>
      <c r="T27" s="258"/>
      <c r="U27" s="125">
        <f t="shared" si="2"/>
        <v>0</v>
      </c>
      <c r="V27" s="50" t="str">
        <f t="shared" si="3"/>
        <v>ERROR</v>
      </c>
      <c r="W27" s="79">
        <f t="shared" si="4"/>
        <v>0</v>
      </c>
      <c r="X27" s="14" t="b">
        <v>0</v>
      </c>
      <c r="AA27" s="14" t="str">
        <f t="shared" si="5"/>
        <v>FALSE</v>
      </c>
      <c r="AB27" s="14">
        <f t="shared" si="6"/>
        <v>0</v>
      </c>
    </row>
    <row r="28" spans="1:36" ht="15" customHeight="1" x14ac:dyDescent="0.3">
      <c r="A28" s="127" t="str">
        <f t="shared" si="0"/>
        <v/>
      </c>
      <c r="B28" s="27"/>
      <c r="C28" s="31"/>
      <c r="D28" s="27"/>
      <c r="E28" s="31"/>
      <c r="F28" s="27"/>
      <c r="G28" s="31"/>
      <c r="H28" s="28"/>
      <c r="I28" s="31"/>
      <c r="J28" s="31"/>
      <c r="K28" s="31"/>
      <c r="L28" s="31"/>
      <c r="M28" s="31"/>
      <c r="N28" s="31"/>
      <c r="O28" s="31"/>
      <c r="P28" s="31"/>
      <c r="Q28" s="28"/>
      <c r="R28" s="256" t="str">
        <f t="shared" si="1"/>
        <v/>
      </c>
      <c r="S28" s="257"/>
      <c r="T28" s="258"/>
      <c r="U28" s="125">
        <f t="shared" si="2"/>
        <v>0</v>
      </c>
      <c r="V28" s="50" t="str">
        <f t="shared" si="3"/>
        <v>ERROR</v>
      </c>
      <c r="W28" s="79">
        <f t="shared" si="4"/>
        <v>0</v>
      </c>
      <c r="X28" s="14" t="b">
        <v>0</v>
      </c>
      <c r="AA28" s="14" t="str">
        <f t="shared" si="5"/>
        <v>FALSE</v>
      </c>
      <c r="AB28" s="14">
        <f t="shared" si="6"/>
        <v>0</v>
      </c>
    </row>
    <row r="29" spans="1:36" ht="15" customHeight="1" x14ac:dyDescent="0.3">
      <c r="A29" s="127" t="str">
        <f t="shared" si="0"/>
        <v/>
      </c>
      <c r="B29" s="27"/>
      <c r="C29" s="31"/>
      <c r="D29" s="27"/>
      <c r="E29" s="31"/>
      <c r="F29" s="27"/>
      <c r="G29" s="31"/>
      <c r="H29" s="27"/>
      <c r="I29" s="31"/>
      <c r="J29" s="31"/>
      <c r="K29" s="31"/>
      <c r="L29" s="31"/>
      <c r="M29" s="31"/>
      <c r="N29" s="31"/>
      <c r="O29" s="31"/>
      <c r="P29" s="31"/>
      <c r="Q29" s="27"/>
      <c r="R29" s="256" t="str">
        <f t="shared" si="1"/>
        <v/>
      </c>
      <c r="S29" s="257"/>
      <c r="T29" s="258"/>
      <c r="U29" s="125">
        <f t="shared" si="2"/>
        <v>0</v>
      </c>
      <c r="V29" s="50" t="str">
        <f t="shared" si="3"/>
        <v>ERROR</v>
      </c>
      <c r="W29" s="79">
        <f t="shared" si="4"/>
        <v>0</v>
      </c>
      <c r="X29" s="14" t="b">
        <v>0</v>
      </c>
      <c r="AA29" s="14" t="str">
        <f t="shared" si="5"/>
        <v>FALSE</v>
      </c>
      <c r="AB29" s="14">
        <f t="shared" si="6"/>
        <v>0</v>
      </c>
    </row>
    <row r="30" spans="1:36" ht="15" customHeight="1" x14ac:dyDescent="0.3">
      <c r="A30" s="127" t="str">
        <f>IF(A29&gt;$P$12-TIME(0,20,0),"",IF(A29="","",A29+TIME(0,15,0)))</f>
        <v/>
      </c>
      <c r="B30" s="31"/>
      <c r="C30" s="31"/>
      <c r="D30" s="27"/>
      <c r="E30" s="31"/>
      <c r="F30" s="27"/>
      <c r="G30" s="31"/>
      <c r="H30" s="28"/>
      <c r="I30" s="31"/>
      <c r="J30" s="31"/>
      <c r="K30" s="31"/>
      <c r="L30" s="31"/>
      <c r="M30" s="31"/>
      <c r="N30" s="31"/>
      <c r="O30" s="31"/>
      <c r="P30" s="31"/>
      <c r="Q30" s="28"/>
      <c r="R30" s="256" t="str">
        <f t="shared" si="1"/>
        <v/>
      </c>
      <c r="S30" s="257"/>
      <c r="T30" s="258"/>
      <c r="U30" s="125">
        <f t="shared" si="2"/>
        <v>0</v>
      </c>
      <c r="V30" s="50" t="str">
        <f t="shared" si="3"/>
        <v>ERROR</v>
      </c>
      <c r="W30" s="79">
        <f t="shared" si="4"/>
        <v>0</v>
      </c>
      <c r="X30" s="14" t="b">
        <v>0</v>
      </c>
      <c r="AA30" s="14" t="str">
        <f t="shared" si="5"/>
        <v>FALSE</v>
      </c>
      <c r="AB30" s="14">
        <f t="shared" si="6"/>
        <v>0</v>
      </c>
    </row>
    <row r="31" spans="1:36" ht="15" customHeight="1" x14ac:dyDescent="0.3">
      <c r="A31" s="127" t="str">
        <f t="shared" si="0"/>
        <v/>
      </c>
      <c r="B31" s="31"/>
      <c r="C31" s="31"/>
      <c r="D31" s="27"/>
      <c r="E31" s="31"/>
      <c r="F31" s="27"/>
      <c r="G31" s="31"/>
      <c r="H31" s="27"/>
      <c r="I31" s="31"/>
      <c r="J31" s="31"/>
      <c r="K31" s="31"/>
      <c r="L31" s="31"/>
      <c r="M31" s="31"/>
      <c r="N31" s="31"/>
      <c r="O31" s="31"/>
      <c r="P31" s="31"/>
      <c r="Q31" s="27"/>
      <c r="R31" s="256" t="str">
        <f t="shared" si="1"/>
        <v/>
      </c>
      <c r="S31" s="257"/>
      <c r="T31" s="258"/>
      <c r="U31" s="125">
        <f t="shared" si="2"/>
        <v>0</v>
      </c>
      <c r="V31" s="50" t="str">
        <f t="shared" si="3"/>
        <v>ERROR</v>
      </c>
      <c r="W31" s="79">
        <f t="shared" si="4"/>
        <v>0</v>
      </c>
      <c r="X31" s="14" t="b">
        <v>0</v>
      </c>
      <c r="AA31" s="14" t="str">
        <f t="shared" si="5"/>
        <v>FALSE</v>
      </c>
      <c r="AB31" s="14">
        <f t="shared" si="6"/>
        <v>0</v>
      </c>
    </row>
    <row r="32" spans="1:36" ht="15" customHeight="1" x14ac:dyDescent="0.3">
      <c r="A32" s="127" t="str">
        <f t="shared" si="0"/>
        <v/>
      </c>
      <c r="B32" s="31"/>
      <c r="C32" s="31"/>
      <c r="D32" s="27"/>
      <c r="E32" s="31"/>
      <c r="F32" s="27"/>
      <c r="G32" s="31"/>
      <c r="H32" s="28"/>
      <c r="I32" s="31"/>
      <c r="J32" s="31"/>
      <c r="K32" s="31"/>
      <c r="L32" s="31"/>
      <c r="M32" s="31"/>
      <c r="N32" s="31"/>
      <c r="O32" s="31"/>
      <c r="P32" s="31"/>
      <c r="Q32" s="28"/>
      <c r="R32" s="256" t="str">
        <f t="shared" si="1"/>
        <v/>
      </c>
      <c r="S32" s="257"/>
      <c r="T32" s="258"/>
      <c r="U32" s="125">
        <f t="shared" si="2"/>
        <v>0</v>
      </c>
      <c r="V32" s="50" t="str">
        <f t="shared" si="3"/>
        <v>ERROR</v>
      </c>
      <c r="W32" s="79">
        <f t="shared" si="4"/>
        <v>0</v>
      </c>
      <c r="X32" s="14" t="b">
        <v>0</v>
      </c>
      <c r="AA32" s="14" t="str">
        <f t="shared" si="5"/>
        <v>FALSE</v>
      </c>
      <c r="AB32" s="14">
        <f t="shared" si="6"/>
        <v>0</v>
      </c>
    </row>
    <row r="33" spans="1:28" ht="15" customHeight="1" x14ac:dyDescent="0.3">
      <c r="A33" s="127" t="str">
        <f t="shared" si="0"/>
        <v/>
      </c>
      <c r="B33" s="30"/>
      <c r="C33" s="30"/>
      <c r="D33" s="27"/>
      <c r="E33" s="30"/>
      <c r="F33" s="27"/>
      <c r="G33" s="31"/>
      <c r="H33" s="27"/>
      <c r="I33" s="30"/>
      <c r="J33" s="30"/>
      <c r="K33" s="30"/>
      <c r="L33" s="30"/>
      <c r="M33" s="30"/>
      <c r="N33" s="30"/>
      <c r="O33" s="30"/>
      <c r="P33" s="30"/>
      <c r="Q33" s="27"/>
      <c r="R33" s="256" t="str">
        <f t="shared" si="1"/>
        <v/>
      </c>
      <c r="S33" s="257"/>
      <c r="T33" s="258"/>
      <c r="U33" s="125">
        <f t="shared" si="2"/>
        <v>0</v>
      </c>
      <c r="V33" s="50" t="str">
        <f t="shared" si="3"/>
        <v>ERROR</v>
      </c>
      <c r="W33" s="79">
        <f t="shared" si="4"/>
        <v>0</v>
      </c>
      <c r="X33" s="14" t="b">
        <v>0</v>
      </c>
      <c r="AA33" s="14" t="str">
        <f t="shared" si="5"/>
        <v>FALSE</v>
      </c>
      <c r="AB33" s="14">
        <f t="shared" si="6"/>
        <v>0</v>
      </c>
    </row>
    <row r="34" spans="1:28" ht="15" customHeight="1" x14ac:dyDescent="0.3">
      <c r="A34" s="127" t="str">
        <f t="shared" si="0"/>
        <v/>
      </c>
      <c r="B34" s="30"/>
      <c r="C34" s="30"/>
      <c r="D34" s="27"/>
      <c r="E34" s="30"/>
      <c r="F34" s="27"/>
      <c r="G34" s="30"/>
      <c r="H34" s="28"/>
      <c r="I34" s="30"/>
      <c r="J34" s="30"/>
      <c r="K34" s="30"/>
      <c r="L34" s="30"/>
      <c r="M34" s="30"/>
      <c r="N34" s="30"/>
      <c r="O34" s="30"/>
      <c r="P34" s="30"/>
      <c r="Q34" s="28"/>
      <c r="R34" s="256" t="str">
        <f t="shared" si="1"/>
        <v/>
      </c>
      <c r="S34" s="257"/>
      <c r="T34" s="258"/>
      <c r="U34" s="125">
        <f t="shared" si="2"/>
        <v>0</v>
      </c>
      <c r="V34" s="50" t="str">
        <f t="shared" si="3"/>
        <v>ERROR</v>
      </c>
      <c r="W34" s="79">
        <f t="shared" si="4"/>
        <v>0</v>
      </c>
      <c r="X34" s="14" t="b">
        <v>0</v>
      </c>
      <c r="AA34" s="14" t="str">
        <f t="shared" si="5"/>
        <v>FALSE</v>
      </c>
      <c r="AB34" s="14">
        <f t="shared" si="6"/>
        <v>0</v>
      </c>
    </row>
    <row r="35" spans="1:28" ht="15" customHeight="1" x14ac:dyDescent="0.3">
      <c r="A35" s="127" t="str">
        <f t="shared" si="0"/>
        <v/>
      </c>
      <c r="B35" s="30"/>
      <c r="C35" s="30"/>
      <c r="D35" s="27"/>
      <c r="E35" s="30"/>
      <c r="F35" s="27"/>
      <c r="G35" s="31"/>
      <c r="H35" s="27"/>
      <c r="I35" s="30"/>
      <c r="J35" s="30"/>
      <c r="K35" s="30"/>
      <c r="L35" s="30"/>
      <c r="M35" s="30"/>
      <c r="N35" s="30"/>
      <c r="O35" s="30"/>
      <c r="P35" s="30"/>
      <c r="Q35" s="27"/>
      <c r="R35" s="256" t="str">
        <f t="shared" si="1"/>
        <v/>
      </c>
      <c r="S35" s="257"/>
      <c r="T35" s="258"/>
      <c r="U35" s="125">
        <f t="shared" si="2"/>
        <v>0</v>
      </c>
      <c r="V35" s="50" t="str">
        <f t="shared" si="3"/>
        <v>ERROR</v>
      </c>
      <c r="W35" s="79">
        <f t="shared" si="4"/>
        <v>0</v>
      </c>
      <c r="X35" s="14" t="b">
        <v>0</v>
      </c>
      <c r="AA35" s="14" t="str">
        <f t="shared" si="5"/>
        <v>FALSE</v>
      </c>
      <c r="AB35" s="14">
        <f t="shared" si="6"/>
        <v>0</v>
      </c>
    </row>
    <row r="36" spans="1:28" ht="15" customHeight="1" x14ac:dyDescent="0.3">
      <c r="A36" s="127" t="str">
        <f t="shared" si="0"/>
        <v/>
      </c>
      <c r="B36" s="30"/>
      <c r="C36" s="30"/>
      <c r="D36" s="27"/>
      <c r="E36" s="30"/>
      <c r="F36" s="27"/>
      <c r="G36" s="30"/>
      <c r="H36" s="28"/>
      <c r="I36" s="30"/>
      <c r="J36" s="30"/>
      <c r="K36" s="30"/>
      <c r="L36" s="30"/>
      <c r="M36" s="30"/>
      <c r="N36" s="30"/>
      <c r="O36" s="30"/>
      <c r="P36" s="30"/>
      <c r="Q36" s="28"/>
      <c r="R36" s="256" t="str">
        <f t="shared" si="1"/>
        <v/>
      </c>
      <c r="S36" s="257"/>
      <c r="T36" s="258"/>
      <c r="U36" s="125">
        <f t="shared" si="2"/>
        <v>0</v>
      </c>
      <c r="V36" s="50" t="str">
        <f t="shared" si="3"/>
        <v>ERROR</v>
      </c>
      <c r="W36" s="79">
        <f t="shared" si="4"/>
        <v>0</v>
      </c>
      <c r="X36" s="14" t="b">
        <v>0</v>
      </c>
      <c r="AA36" s="14" t="str">
        <f t="shared" si="5"/>
        <v>FALSE</v>
      </c>
      <c r="AB36" s="14">
        <f t="shared" si="6"/>
        <v>0</v>
      </c>
    </row>
    <row r="37" spans="1:28" ht="15" customHeight="1" x14ac:dyDescent="0.3">
      <c r="A37" s="127" t="str">
        <f t="shared" si="0"/>
        <v/>
      </c>
      <c r="B37" s="30"/>
      <c r="C37" s="30"/>
      <c r="D37" s="27"/>
      <c r="E37" s="30"/>
      <c r="F37" s="27"/>
      <c r="G37" s="31"/>
      <c r="H37" s="27"/>
      <c r="I37" s="30"/>
      <c r="J37" s="30"/>
      <c r="K37" s="30"/>
      <c r="L37" s="30"/>
      <c r="M37" s="30"/>
      <c r="N37" s="30"/>
      <c r="O37" s="30"/>
      <c r="P37" s="30"/>
      <c r="Q37" s="27"/>
      <c r="R37" s="256" t="str">
        <f t="shared" si="1"/>
        <v/>
      </c>
      <c r="S37" s="257"/>
      <c r="T37" s="258"/>
      <c r="U37" s="125">
        <f t="shared" si="2"/>
        <v>0</v>
      </c>
      <c r="V37" s="50" t="str">
        <f t="shared" si="3"/>
        <v>ERROR</v>
      </c>
      <c r="W37" s="79">
        <f t="shared" si="4"/>
        <v>0</v>
      </c>
      <c r="X37" s="14" t="b">
        <v>0</v>
      </c>
      <c r="AA37" s="14" t="str">
        <f t="shared" si="5"/>
        <v>FALSE</v>
      </c>
      <c r="AB37" s="14">
        <f t="shared" si="6"/>
        <v>0</v>
      </c>
    </row>
    <row r="38" spans="1:28" ht="15" customHeight="1" x14ac:dyDescent="0.3">
      <c r="A38" s="127" t="str">
        <f t="shared" si="0"/>
        <v/>
      </c>
      <c r="B38" s="30"/>
      <c r="C38" s="30"/>
      <c r="D38" s="27"/>
      <c r="E38" s="30"/>
      <c r="F38" s="27"/>
      <c r="G38" s="30"/>
      <c r="H38" s="28"/>
      <c r="I38" s="30"/>
      <c r="J38" s="30"/>
      <c r="K38" s="30"/>
      <c r="L38" s="30"/>
      <c r="M38" s="30"/>
      <c r="N38" s="30"/>
      <c r="O38" s="30"/>
      <c r="P38" s="30"/>
      <c r="Q38" s="28"/>
      <c r="R38" s="256" t="str">
        <f t="shared" si="1"/>
        <v/>
      </c>
      <c r="S38" s="257"/>
      <c r="T38" s="258"/>
      <c r="U38" s="125">
        <f t="shared" si="2"/>
        <v>0</v>
      </c>
      <c r="V38" s="50" t="str">
        <f t="shared" si="3"/>
        <v>ERROR</v>
      </c>
      <c r="W38" s="79">
        <f t="shared" si="4"/>
        <v>0</v>
      </c>
      <c r="X38" s="14" t="b">
        <v>0</v>
      </c>
      <c r="AA38" s="14" t="str">
        <f t="shared" si="5"/>
        <v>FALSE</v>
      </c>
      <c r="AB38" s="14">
        <f t="shared" si="6"/>
        <v>0</v>
      </c>
    </row>
    <row r="39" spans="1:28" ht="15" customHeight="1" x14ac:dyDescent="0.3">
      <c r="A39" s="127" t="str">
        <f t="shared" si="0"/>
        <v/>
      </c>
      <c r="B39" s="30"/>
      <c r="C39" s="30"/>
      <c r="D39" s="27"/>
      <c r="E39" s="30"/>
      <c r="F39" s="27"/>
      <c r="G39" s="31"/>
      <c r="H39" s="27"/>
      <c r="I39" s="30"/>
      <c r="J39" s="30"/>
      <c r="K39" s="30"/>
      <c r="L39" s="30"/>
      <c r="M39" s="30"/>
      <c r="N39" s="30"/>
      <c r="O39" s="30"/>
      <c r="P39" s="30"/>
      <c r="Q39" s="27"/>
      <c r="R39" s="256" t="str">
        <f t="shared" si="1"/>
        <v/>
      </c>
      <c r="S39" s="257"/>
      <c r="T39" s="258"/>
      <c r="U39" s="125">
        <f t="shared" si="2"/>
        <v>0</v>
      </c>
      <c r="V39" s="50" t="str">
        <f t="shared" si="3"/>
        <v>ERROR</v>
      </c>
      <c r="W39" s="79">
        <f t="shared" si="4"/>
        <v>0</v>
      </c>
      <c r="X39" s="14" t="b">
        <v>0</v>
      </c>
      <c r="AA39" s="14" t="str">
        <f t="shared" si="5"/>
        <v>FALSE</v>
      </c>
      <c r="AB39" s="14">
        <f t="shared" si="6"/>
        <v>0</v>
      </c>
    </row>
    <row r="40" spans="1:28" ht="15" customHeight="1" x14ac:dyDescent="0.3">
      <c r="A40" s="127" t="str">
        <f t="shared" si="0"/>
        <v/>
      </c>
      <c r="B40" s="30"/>
      <c r="C40" s="30"/>
      <c r="D40" s="27"/>
      <c r="E40" s="30"/>
      <c r="F40" s="27"/>
      <c r="G40" s="30"/>
      <c r="H40" s="28"/>
      <c r="I40" s="30"/>
      <c r="J40" s="30"/>
      <c r="K40" s="30"/>
      <c r="L40" s="30"/>
      <c r="M40" s="30"/>
      <c r="N40" s="30"/>
      <c r="O40" s="30"/>
      <c r="P40" s="30"/>
      <c r="Q40" s="28"/>
      <c r="R40" s="256" t="str">
        <f t="shared" si="1"/>
        <v/>
      </c>
      <c r="S40" s="257"/>
      <c r="T40" s="258"/>
      <c r="U40" s="125">
        <f t="shared" si="2"/>
        <v>0</v>
      </c>
      <c r="V40" s="50" t="str">
        <f t="shared" si="3"/>
        <v>ERROR</v>
      </c>
      <c r="W40" s="79">
        <f t="shared" si="4"/>
        <v>0</v>
      </c>
      <c r="X40" s="14" t="b">
        <v>0</v>
      </c>
      <c r="AA40" s="14" t="str">
        <f t="shared" si="5"/>
        <v>FALSE</v>
      </c>
      <c r="AB40" s="14">
        <f t="shared" si="6"/>
        <v>0</v>
      </c>
    </row>
    <row r="41" spans="1:28" ht="15" customHeight="1" x14ac:dyDescent="0.3">
      <c r="A41" s="127" t="str">
        <f t="shared" si="0"/>
        <v/>
      </c>
      <c r="B41" s="30"/>
      <c r="C41" s="30"/>
      <c r="D41" s="27"/>
      <c r="E41" s="30"/>
      <c r="F41" s="27"/>
      <c r="G41" s="31"/>
      <c r="H41" s="27"/>
      <c r="I41" s="30"/>
      <c r="J41" s="30"/>
      <c r="K41" s="30"/>
      <c r="L41" s="30"/>
      <c r="M41" s="30"/>
      <c r="N41" s="30"/>
      <c r="O41" s="30"/>
      <c r="P41" s="30"/>
      <c r="Q41" s="27"/>
      <c r="R41" s="256" t="str">
        <f>IF(A41&gt;$S$11-TIME(0,5,0),IF(A41&lt;$S$12,"LUNCH",""),"")</f>
        <v/>
      </c>
      <c r="S41" s="257"/>
      <c r="T41" s="258"/>
      <c r="U41" s="125">
        <f t="shared" si="2"/>
        <v>0</v>
      </c>
      <c r="V41" s="50" t="str">
        <f t="shared" si="3"/>
        <v>ERROR</v>
      </c>
      <c r="W41" s="79">
        <f t="shared" si="4"/>
        <v>0</v>
      </c>
      <c r="X41" s="14" t="b">
        <v>0</v>
      </c>
      <c r="AA41" s="14" t="str">
        <f t="shared" si="5"/>
        <v>FALSE</v>
      </c>
      <c r="AB41" s="14">
        <f t="shared" si="6"/>
        <v>0</v>
      </c>
    </row>
    <row r="42" spans="1:28" ht="15" customHeight="1" x14ac:dyDescent="0.3">
      <c r="A42" s="127" t="str">
        <f t="shared" si="0"/>
        <v/>
      </c>
      <c r="B42" s="30"/>
      <c r="C42" s="30"/>
      <c r="D42" s="27"/>
      <c r="E42" s="30"/>
      <c r="F42" s="27"/>
      <c r="G42" s="30"/>
      <c r="H42" s="28"/>
      <c r="I42" s="30"/>
      <c r="J42" s="30"/>
      <c r="K42" s="30"/>
      <c r="L42" s="30"/>
      <c r="M42" s="30"/>
      <c r="N42" s="30"/>
      <c r="O42" s="30"/>
      <c r="P42" s="30"/>
      <c r="Q42" s="28"/>
      <c r="R42" s="256" t="str">
        <f t="shared" si="1"/>
        <v/>
      </c>
      <c r="S42" s="257"/>
      <c r="T42" s="258"/>
      <c r="U42" s="125">
        <f t="shared" si="2"/>
        <v>0</v>
      </c>
      <c r="V42" s="50" t="str">
        <f t="shared" si="3"/>
        <v>ERROR</v>
      </c>
      <c r="W42" s="79">
        <f t="shared" si="4"/>
        <v>0</v>
      </c>
      <c r="X42" s="14" t="b">
        <v>0</v>
      </c>
      <c r="AA42" s="14" t="str">
        <f t="shared" si="5"/>
        <v>FALSE</v>
      </c>
      <c r="AB42" s="14">
        <f t="shared" si="6"/>
        <v>0</v>
      </c>
    </row>
    <row r="43" spans="1:28" ht="15" customHeight="1" x14ac:dyDescent="0.3">
      <c r="A43" s="127" t="str">
        <f t="shared" si="0"/>
        <v/>
      </c>
      <c r="B43" s="30"/>
      <c r="C43" s="30"/>
      <c r="D43" s="27"/>
      <c r="E43" s="30"/>
      <c r="F43" s="27"/>
      <c r="G43" s="31"/>
      <c r="H43" s="27"/>
      <c r="I43" s="30"/>
      <c r="J43" s="30"/>
      <c r="K43" s="30"/>
      <c r="L43" s="30"/>
      <c r="M43" s="30"/>
      <c r="N43" s="30"/>
      <c r="O43" s="30"/>
      <c r="P43" s="30"/>
      <c r="Q43" s="27"/>
      <c r="R43" s="256" t="str">
        <f t="shared" si="1"/>
        <v/>
      </c>
      <c r="S43" s="257"/>
      <c r="T43" s="258"/>
      <c r="U43" s="125">
        <f t="shared" si="2"/>
        <v>0</v>
      </c>
      <c r="V43" s="50" t="str">
        <f t="shared" si="3"/>
        <v>ERROR</v>
      </c>
      <c r="W43" s="79">
        <f t="shared" si="4"/>
        <v>0</v>
      </c>
      <c r="X43" s="14" t="b">
        <v>0</v>
      </c>
      <c r="AA43" s="14" t="str">
        <f t="shared" si="5"/>
        <v>FALSE</v>
      </c>
      <c r="AB43" s="14">
        <f t="shared" si="6"/>
        <v>0</v>
      </c>
    </row>
    <row r="44" spans="1:28" ht="15" customHeight="1" x14ac:dyDescent="0.3">
      <c r="A44" s="127" t="str">
        <f t="shared" si="0"/>
        <v/>
      </c>
      <c r="B44" s="30"/>
      <c r="C44" s="30"/>
      <c r="D44" s="27"/>
      <c r="E44" s="30"/>
      <c r="F44" s="27"/>
      <c r="G44" s="30"/>
      <c r="H44" s="28"/>
      <c r="I44" s="30"/>
      <c r="J44" s="30"/>
      <c r="K44" s="30"/>
      <c r="L44" s="30"/>
      <c r="M44" s="30"/>
      <c r="N44" s="30"/>
      <c r="O44" s="30"/>
      <c r="P44" s="30"/>
      <c r="Q44" s="28"/>
      <c r="R44" s="256" t="str">
        <f t="shared" si="1"/>
        <v/>
      </c>
      <c r="S44" s="257"/>
      <c r="T44" s="258"/>
      <c r="U44" s="125">
        <f t="shared" si="2"/>
        <v>0</v>
      </c>
      <c r="V44" s="50" t="str">
        <f t="shared" si="3"/>
        <v>ERROR</v>
      </c>
      <c r="W44" s="79">
        <f t="shared" si="4"/>
        <v>0</v>
      </c>
      <c r="X44" s="14" t="b">
        <v>0</v>
      </c>
      <c r="AA44" s="14" t="str">
        <f t="shared" si="5"/>
        <v>FALSE</v>
      </c>
      <c r="AB44" s="14">
        <f t="shared" si="6"/>
        <v>0</v>
      </c>
    </row>
    <row r="45" spans="1:28" ht="15" customHeight="1" x14ac:dyDescent="0.3">
      <c r="A45" s="127" t="str">
        <f t="shared" si="0"/>
        <v/>
      </c>
      <c r="B45" s="30"/>
      <c r="C45" s="30"/>
      <c r="D45" s="27"/>
      <c r="E45" s="30"/>
      <c r="F45" s="27"/>
      <c r="G45" s="31"/>
      <c r="H45" s="27"/>
      <c r="I45" s="30"/>
      <c r="J45" s="30"/>
      <c r="K45" s="30"/>
      <c r="L45" s="30"/>
      <c r="M45" s="30"/>
      <c r="N45" s="30"/>
      <c r="O45" s="30"/>
      <c r="P45" s="30"/>
      <c r="Q45" s="27"/>
      <c r="R45" s="256" t="str">
        <f t="shared" si="1"/>
        <v/>
      </c>
      <c r="S45" s="257"/>
      <c r="T45" s="258"/>
      <c r="U45" s="125">
        <f t="shared" si="2"/>
        <v>0</v>
      </c>
      <c r="V45" s="50" t="str">
        <f t="shared" si="3"/>
        <v>ERROR</v>
      </c>
      <c r="W45" s="79">
        <f t="shared" si="4"/>
        <v>0</v>
      </c>
      <c r="X45" s="14" t="b">
        <v>0</v>
      </c>
      <c r="AA45" s="14" t="str">
        <f t="shared" si="5"/>
        <v>FALSE</v>
      </c>
      <c r="AB45" s="14">
        <f t="shared" si="6"/>
        <v>0</v>
      </c>
    </row>
    <row r="46" spans="1:28" ht="15" customHeight="1" x14ac:dyDescent="0.3">
      <c r="A46" s="127" t="str">
        <f t="shared" si="0"/>
        <v/>
      </c>
      <c r="B46" s="30"/>
      <c r="C46" s="30"/>
      <c r="D46" s="27"/>
      <c r="E46" s="30"/>
      <c r="F46" s="27"/>
      <c r="G46" s="30"/>
      <c r="H46" s="28"/>
      <c r="I46" s="30"/>
      <c r="J46" s="30"/>
      <c r="K46" s="30"/>
      <c r="L46" s="30"/>
      <c r="M46" s="30"/>
      <c r="N46" s="30"/>
      <c r="O46" s="30"/>
      <c r="P46" s="30"/>
      <c r="Q46" s="28"/>
      <c r="R46" s="256" t="str">
        <f t="shared" si="1"/>
        <v/>
      </c>
      <c r="S46" s="257"/>
      <c r="T46" s="258"/>
      <c r="U46" s="125">
        <f t="shared" si="2"/>
        <v>0</v>
      </c>
      <c r="V46" s="50" t="str">
        <f t="shared" si="3"/>
        <v>ERROR</v>
      </c>
      <c r="W46" s="79">
        <f t="shared" si="4"/>
        <v>0</v>
      </c>
      <c r="X46" s="14" t="b">
        <v>0</v>
      </c>
      <c r="AA46" s="14" t="str">
        <f t="shared" si="5"/>
        <v>FALSE</v>
      </c>
      <c r="AB46" s="14">
        <f t="shared" si="6"/>
        <v>0</v>
      </c>
    </row>
    <row r="47" spans="1:28" ht="15" customHeight="1" x14ac:dyDescent="0.3">
      <c r="A47" s="127" t="str">
        <f t="shared" si="0"/>
        <v/>
      </c>
      <c r="B47" s="30"/>
      <c r="C47" s="30"/>
      <c r="D47" s="27"/>
      <c r="E47" s="30"/>
      <c r="F47" s="27"/>
      <c r="G47" s="31"/>
      <c r="H47" s="27"/>
      <c r="I47" s="30"/>
      <c r="J47" s="30"/>
      <c r="K47" s="30"/>
      <c r="L47" s="30"/>
      <c r="M47" s="30"/>
      <c r="N47" s="30"/>
      <c r="O47" s="30"/>
      <c r="P47" s="30"/>
      <c r="Q47" s="28"/>
      <c r="R47" s="256" t="str">
        <f t="shared" si="1"/>
        <v/>
      </c>
      <c r="S47" s="257"/>
      <c r="T47" s="258"/>
      <c r="U47" s="125">
        <f t="shared" si="2"/>
        <v>0</v>
      </c>
      <c r="V47" s="50" t="str">
        <f t="shared" si="3"/>
        <v>ERROR</v>
      </c>
      <c r="W47" s="79">
        <f t="shared" si="4"/>
        <v>0</v>
      </c>
      <c r="X47" s="14" t="b">
        <v>0</v>
      </c>
      <c r="AA47" s="14" t="str">
        <f t="shared" si="5"/>
        <v>FALSE</v>
      </c>
      <c r="AB47" s="14">
        <f t="shared" si="6"/>
        <v>0</v>
      </c>
    </row>
    <row r="48" spans="1:28" ht="15" customHeight="1" x14ac:dyDescent="0.3">
      <c r="A48" s="127" t="str">
        <f t="shared" si="0"/>
        <v/>
      </c>
      <c r="B48" s="30"/>
      <c r="C48" s="30"/>
      <c r="D48" s="27"/>
      <c r="E48" s="30"/>
      <c r="F48" s="27"/>
      <c r="G48" s="30"/>
      <c r="H48" s="28"/>
      <c r="I48" s="30"/>
      <c r="J48" s="30"/>
      <c r="K48" s="30"/>
      <c r="L48" s="30"/>
      <c r="M48" s="30"/>
      <c r="N48" s="30"/>
      <c r="O48" s="30"/>
      <c r="P48" s="30"/>
      <c r="Q48" s="27"/>
      <c r="R48" s="256" t="str">
        <f t="shared" si="1"/>
        <v/>
      </c>
      <c r="S48" s="257"/>
      <c r="T48" s="258"/>
      <c r="U48" s="125">
        <f t="shared" si="2"/>
        <v>0</v>
      </c>
      <c r="V48" s="50" t="str">
        <f t="shared" si="3"/>
        <v>ERROR</v>
      </c>
      <c r="W48" s="79">
        <v>0</v>
      </c>
      <c r="X48" s="14" t="b">
        <v>0</v>
      </c>
      <c r="AA48" s="14" t="str">
        <f t="shared" si="5"/>
        <v>FALSE</v>
      </c>
      <c r="AB48" s="14">
        <f t="shared" si="6"/>
        <v>0</v>
      </c>
    </row>
    <row r="49" spans="1:28" ht="15" customHeight="1" x14ac:dyDescent="0.3">
      <c r="A49" s="127" t="str">
        <f t="shared" si="0"/>
        <v/>
      </c>
      <c r="B49" s="30"/>
      <c r="C49" s="30"/>
      <c r="D49" s="27"/>
      <c r="E49" s="30"/>
      <c r="F49" s="27"/>
      <c r="G49" s="31"/>
      <c r="H49" s="27"/>
      <c r="I49" s="30"/>
      <c r="J49" s="30"/>
      <c r="K49" s="30"/>
      <c r="L49" s="30"/>
      <c r="M49" s="30"/>
      <c r="N49" s="30"/>
      <c r="O49" s="30"/>
      <c r="P49" s="30"/>
      <c r="Q49" s="28"/>
      <c r="R49" s="256" t="str">
        <f t="shared" si="1"/>
        <v/>
      </c>
      <c r="S49" s="257"/>
      <c r="T49" s="258"/>
      <c r="U49" s="125">
        <f t="shared" si="2"/>
        <v>0</v>
      </c>
      <c r="V49" s="50" t="str">
        <f t="shared" si="3"/>
        <v>ERROR</v>
      </c>
      <c r="W49" s="79">
        <f t="shared" si="4"/>
        <v>0</v>
      </c>
      <c r="X49" s="14" t="b">
        <v>0</v>
      </c>
      <c r="AA49" s="14" t="str">
        <f t="shared" si="5"/>
        <v>FALSE</v>
      </c>
      <c r="AB49" s="14">
        <f t="shared" si="6"/>
        <v>0</v>
      </c>
    </row>
    <row r="50" spans="1:28" ht="15" customHeight="1" x14ac:dyDescent="0.3">
      <c r="A50" s="127" t="str">
        <f t="shared" si="0"/>
        <v/>
      </c>
      <c r="B50" s="30"/>
      <c r="C50" s="30"/>
      <c r="D50" s="27"/>
      <c r="E50" s="30"/>
      <c r="F50" s="27"/>
      <c r="G50" s="30"/>
      <c r="H50" s="28"/>
      <c r="I50" s="30"/>
      <c r="J50" s="30"/>
      <c r="K50" s="30"/>
      <c r="L50" s="30"/>
      <c r="M50" s="30"/>
      <c r="N50" s="30"/>
      <c r="O50" s="30"/>
      <c r="P50" s="30"/>
      <c r="Q50" s="27"/>
      <c r="R50" s="256" t="str">
        <f t="shared" si="1"/>
        <v/>
      </c>
      <c r="S50" s="257"/>
      <c r="T50" s="258"/>
      <c r="U50" s="125">
        <f t="shared" si="2"/>
        <v>0</v>
      </c>
      <c r="V50" s="50" t="str">
        <f t="shared" si="3"/>
        <v>ERROR</v>
      </c>
      <c r="W50" s="79">
        <f t="shared" si="4"/>
        <v>0</v>
      </c>
      <c r="X50" s="14" t="b">
        <v>0</v>
      </c>
      <c r="AA50" s="14" t="str">
        <f t="shared" si="5"/>
        <v>FALSE</v>
      </c>
      <c r="AB50" s="14">
        <f t="shared" si="6"/>
        <v>0</v>
      </c>
    </row>
    <row r="51" spans="1:28" ht="15" customHeight="1" x14ac:dyDescent="0.3">
      <c r="A51" s="127" t="str">
        <f t="shared" si="0"/>
        <v/>
      </c>
      <c r="B51" s="30"/>
      <c r="C51" s="30"/>
      <c r="D51" s="27"/>
      <c r="E51" s="30"/>
      <c r="F51" s="27"/>
      <c r="G51" s="31"/>
      <c r="H51" s="27"/>
      <c r="I51" s="30"/>
      <c r="J51" s="30"/>
      <c r="K51" s="30"/>
      <c r="L51" s="30"/>
      <c r="M51" s="30"/>
      <c r="N51" s="30"/>
      <c r="O51" s="30"/>
      <c r="P51" s="30"/>
      <c r="Q51" s="28"/>
      <c r="R51" s="256" t="str">
        <f t="shared" si="1"/>
        <v/>
      </c>
      <c r="S51" s="257"/>
      <c r="T51" s="258"/>
      <c r="U51" s="125">
        <f t="shared" si="2"/>
        <v>0</v>
      </c>
      <c r="V51" s="50" t="str">
        <f t="shared" si="3"/>
        <v>ERROR</v>
      </c>
      <c r="W51" s="79">
        <f t="shared" si="4"/>
        <v>0</v>
      </c>
      <c r="X51" s="14" t="b">
        <v>0</v>
      </c>
      <c r="AA51" s="14" t="str">
        <f t="shared" si="5"/>
        <v>FALSE</v>
      </c>
      <c r="AB51" s="14">
        <f t="shared" si="6"/>
        <v>0</v>
      </c>
    </row>
    <row r="52" spans="1:28" ht="15" customHeight="1" x14ac:dyDescent="0.3">
      <c r="A52" s="127" t="str">
        <f t="shared" si="0"/>
        <v/>
      </c>
      <c r="B52" s="30"/>
      <c r="C52" s="30"/>
      <c r="D52" s="27"/>
      <c r="E52" s="30"/>
      <c r="F52" s="27"/>
      <c r="G52" s="30"/>
      <c r="H52" s="30"/>
      <c r="I52" s="30"/>
      <c r="J52" s="30"/>
      <c r="K52" s="30"/>
      <c r="L52" s="30"/>
      <c r="M52" s="30"/>
      <c r="N52" s="30"/>
      <c r="O52" s="30"/>
      <c r="P52" s="30"/>
      <c r="Q52" s="27"/>
      <c r="R52" s="256" t="str">
        <f t="shared" si="1"/>
        <v/>
      </c>
      <c r="S52" s="257"/>
      <c r="T52" s="258"/>
      <c r="U52" s="125">
        <f t="shared" si="2"/>
        <v>0</v>
      </c>
      <c r="V52" s="50" t="str">
        <f t="shared" si="3"/>
        <v>ERROR</v>
      </c>
      <c r="W52" s="79">
        <f t="shared" si="4"/>
        <v>0</v>
      </c>
      <c r="X52" s="14" t="b">
        <v>0</v>
      </c>
      <c r="AA52" s="14" t="str">
        <f t="shared" si="5"/>
        <v>FALSE</v>
      </c>
      <c r="AB52" s="14">
        <f t="shared" si="6"/>
        <v>0</v>
      </c>
    </row>
    <row r="53" spans="1:28" ht="15" customHeight="1" x14ac:dyDescent="0.3">
      <c r="A53" s="127" t="str">
        <f t="shared" si="0"/>
        <v/>
      </c>
      <c r="B53" s="30"/>
      <c r="C53" s="30"/>
      <c r="D53" s="27"/>
      <c r="E53" s="30"/>
      <c r="F53" s="27"/>
      <c r="G53" s="30"/>
      <c r="H53" s="30"/>
      <c r="I53" s="30"/>
      <c r="J53" s="30"/>
      <c r="K53" s="30"/>
      <c r="L53" s="30"/>
      <c r="M53" s="30"/>
      <c r="N53" s="30"/>
      <c r="O53" s="30"/>
      <c r="P53" s="30"/>
      <c r="Q53" s="28"/>
      <c r="R53" s="256" t="str">
        <f t="shared" si="1"/>
        <v/>
      </c>
      <c r="S53" s="257"/>
      <c r="T53" s="258"/>
      <c r="U53" s="125">
        <f t="shared" si="2"/>
        <v>0</v>
      </c>
      <c r="V53" s="50" t="str">
        <f t="shared" si="3"/>
        <v>ERROR</v>
      </c>
      <c r="W53" s="79">
        <f t="shared" si="4"/>
        <v>0</v>
      </c>
      <c r="X53" s="14" t="b">
        <v>0</v>
      </c>
      <c r="AA53" s="14" t="str">
        <f t="shared" si="5"/>
        <v>FALSE</v>
      </c>
      <c r="AB53" s="14">
        <f t="shared" si="6"/>
        <v>0</v>
      </c>
    </row>
    <row r="54" spans="1:28" ht="15" customHeight="1" x14ac:dyDescent="0.3">
      <c r="A54" s="127" t="str">
        <f t="shared" si="0"/>
        <v/>
      </c>
      <c r="B54" s="30"/>
      <c r="C54" s="30"/>
      <c r="D54" s="27"/>
      <c r="E54" s="30"/>
      <c r="F54" s="27"/>
      <c r="G54" s="30"/>
      <c r="H54" s="30"/>
      <c r="I54" s="30"/>
      <c r="J54" s="30"/>
      <c r="K54" s="30"/>
      <c r="L54" s="30"/>
      <c r="M54" s="30"/>
      <c r="N54" s="30"/>
      <c r="O54" s="30"/>
      <c r="P54" s="30"/>
      <c r="Q54" s="27"/>
      <c r="R54" s="256" t="str">
        <f t="shared" si="1"/>
        <v/>
      </c>
      <c r="S54" s="257"/>
      <c r="T54" s="258"/>
      <c r="U54" s="125">
        <f t="shared" si="2"/>
        <v>0</v>
      </c>
      <c r="V54" s="50" t="str">
        <f t="shared" si="3"/>
        <v>ERROR</v>
      </c>
      <c r="W54" s="79">
        <f t="shared" si="4"/>
        <v>0</v>
      </c>
      <c r="X54" s="14" t="b">
        <v>0</v>
      </c>
      <c r="AA54" s="14" t="str">
        <f t="shared" si="5"/>
        <v>FALSE</v>
      </c>
      <c r="AB54" s="14">
        <f t="shared" si="6"/>
        <v>0</v>
      </c>
    </row>
    <row r="55" spans="1:28" ht="15" customHeight="1" x14ac:dyDescent="0.3">
      <c r="A55" s="127" t="str">
        <f t="shared" si="0"/>
        <v/>
      </c>
      <c r="B55" s="30"/>
      <c r="C55" s="30"/>
      <c r="D55" s="27"/>
      <c r="E55" s="30"/>
      <c r="F55" s="27"/>
      <c r="G55" s="30"/>
      <c r="H55" s="30"/>
      <c r="I55" s="30"/>
      <c r="J55" s="30"/>
      <c r="K55" s="30"/>
      <c r="L55" s="30"/>
      <c r="M55" s="30"/>
      <c r="N55" s="30"/>
      <c r="O55" s="30"/>
      <c r="P55" s="30"/>
      <c r="Q55" s="28"/>
      <c r="R55" s="256" t="str">
        <f t="shared" si="1"/>
        <v/>
      </c>
      <c r="S55" s="257"/>
      <c r="T55" s="258"/>
      <c r="U55" s="125">
        <f t="shared" si="2"/>
        <v>0</v>
      </c>
      <c r="V55" s="50" t="str">
        <f t="shared" si="3"/>
        <v>ERROR</v>
      </c>
      <c r="W55" s="79">
        <f t="shared" si="4"/>
        <v>0</v>
      </c>
      <c r="X55" s="14" t="b">
        <v>0</v>
      </c>
      <c r="AA55" s="14" t="str">
        <f t="shared" si="5"/>
        <v>FALSE</v>
      </c>
      <c r="AB55" s="14">
        <f t="shared" si="6"/>
        <v>0</v>
      </c>
    </row>
    <row r="56" spans="1:28" ht="15" customHeight="1" x14ac:dyDescent="0.3">
      <c r="A56" s="127" t="str">
        <f t="shared" si="0"/>
        <v/>
      </c>
      <c r="B56" s="30"/>
      <c r="C56" s="30"/>
      <c r="D56" s="27"/>
      <c r="E56" s="30"/>
      <c r="F56" s="30"/>
      <c r="G56" s="30"/>
      <c r="H56" s="30"/>
      <c r="I56" s="30"/>
      <c r="J56" s="30"/>
      <c r="K56" s="30"/>
      <c r="L56" s="30"/>
      <c r="M56" s="30"/>
      <c r="N56" s="30"/>
      <c r="O56" s="30"/>
      <c r="P56" s="30"/>
      <c r="Q56" s="27"/>
      <c r="R56" s="256" t="str">
        <f t="shared" si="1"/>
        <v/>
      </c>
      <c r="S56" s="257"/>
      <c r="T56" s="258"/>
      <c r="U56" s="125">
        <f t="shared" si="2"/>
        <v>0</v>
      </c>
      <c r="V56" s="50" t="str">
        <f t="shared" si="3"/>
        <v>ERROR</v>
      </c>
      <c r="W56" s="79">
        <f t="shared" si="4"/>
        <v>0</v>
      </c>
      <c r="X56" s="14" t="b">
        <v>0</v>
      </c>
      <c r="AA56" s="14" t="str">
        <f t="shared" si="5"/>
        <v>FALSE</v>
      </c>
      <c r="AB56" s="14">
        <f t="shared" si="6"/>
        <v>0</v>
      </c>
    </row>
    <row r="57" spans="1:28" ht="15" customHeight="1" x14ac:dyDescent="0.3">
      <c r="A57" s="127" t="str">
        <f t="shared" si="0"/>
        <v/>
      </c>
      <c r="B57" s="30"/>
      <c r="C57" s="30"/>
      <c r="D57" s="27"/>
      <c r="E57" s="30"/>
      <c r="F57" s="30"/>
      <c r="G57" s="30"/>
      <c r="H57" s="30"/>
      <c r="I57" s="30"/>
      <c r="J57" s="30"/>
      <c r="K57" s="30"/>
      <c r="L57" s="30"/>
      <c r="M57" s="30"/>
      <c r="N57" s="30"/>
      <c r="O57" s="30"/>
      <c r="P57" s="30"/>
      <c r="Q57" s="28"/>
      <c r="R57" s="256" t="str">
        <f t="shared" si="1"/>
        <v/>
      </c>
      <c r="S57" s="257"/>
      <c r="T57" s="258"/>
      <c r="U57" s="125">
        <f t="shared" si="2"/>
        <v>0</v>
      </c>
      <c r="V57" s="50" t="str">
        <f t="shared" si="3"/>
        <v>ERROR</v>
      </c>
      <c r="W57" s="79">
        <f t="shared" si="4"/>
        <v>0</v>
      </c>
      <c r="X57" s="14" t="b">
        <v>0</v>
      </c>
      <c r="AA57" s="14" t="str">
        <f t="shared" si="5"/>
        <v>FALSE</v>
      </c>
      <c r="AB57" s="14">
        <f t="shared" si="6"/>
        <v>0</v>
      </c>
    </row>
    <row r="58" spans="1:28" ht="15" customHeight="1" x14ac:dyDescent="0.3">
      <c r="A58" s="127" t="str">
        <f t="shared" si="0"/>
        <v/>
      </c>
      <c r="B58" s="30"/>
      <c r="C58" s="30"/>
      <c r="D58" s="27"/>
      <c r="E58" s="30"/>
      <c r="F58" s="30"/>
      <c r="G58" s="30"/>
      <c r="H58" s="30"/>
      <c r="I58" s="30"/>
      <c r="J58" s="30"/>
      <c r="K58" s="30"/>
      <c r="L58" s="30"/>
      <c r="M58" s="30"/>
      <c r="N58" s="30"/>
      <c r="O58" s="30"/>
      <c r="P58" s="30"/>
      <c r="Q58" s="27"/>
      <c r="R58" s="256" t="str">
        <f t="shared" si="1"/>
        <v/>
      </c>
      <c r="S58" s="257"/>
      <c r="T58" s="258"/>
      <c r="U58" s="125">
        <f t="shared" si="2"/>
        <v>0</v>
      </c>
      <c r="V58" s="50" t="str">
        <f t="shared" si="3"/>
        <v>ERROR</v>
      </c>
      <c r="W58" s="79">
        <f t="shared" si="4"/>
        <v>0</v>
      </c>
      <c r="X58" s="14" t="b">
        <v>0</v>
      </c>
      <c r="AA58" s="14" t="str">
        <f t="shared" si="5"/>
        <v>FALSE</v>
      </c>
      <c r="AB58" s="14">
        <f t="shared" si="6"/>
        <v>0</v>
      </c>
    </row>
    <row r="59" spans="1:28" ht="15" customHeight="1" x14ac:dyDescent="0.3">
      <c r="A59" s="127" t="str">
        <f t="shared" si="0"/>
        <v/>
      </c>
      <c r="B59" s="30"/>
      <c r="C59" s="30"/>
      <c r="D59" s="27"/>
      <c r="E59" s="30"/>
      <c r="F59" s="30"/>
      <c r="G59" s="30"/>
      <c r="H59" s="30"/>
      <c r="I59" s="30"/>
      <c r="J59" s="30"/>
      <c r="K59" s="30"/>
      <c r="L59" s="30"/>
      <c r="M59" s="30"/>
      <c r="N59" s="30"/>
      <c r="O59" s="30"/>
      <c r="P59" s="30"/>
      <c r="Q59" s="28"/>
      <c r="R59" s="256" t="str">
        <f t="shared" si="1"/>
        <v/>
      </c>
      <c r="S59" s="257"/>
      <c r="T59" s="258"/>
      <c r="U59" s="125">
        <f t="shared" si="2"/>
        <v>0</v>
      </c>
      <c r="V59" s="50" t="str">
        <f t="shared" si="3"/>
        <v>ERROR</v>
      </c>
      <c r="W59" s="79">
        <f t="shared" si="4"/>
        <v>0</v>
      </c>
      <c r="X59" s="14" t="b">
        <v>0</v>
      </c>
      <c r="AA59" s="14" t="str">
        <f t="shared" si="5"/>
        <v>FALSE</v>
      </c>
      <c r="AB59" s="14">
        <f t="shared" si="6"/>
        <v>0</v>
      </c>
    </row>
    <row r="60" spans="1:28" ht="15" customHeight="1" x14ac:dyDescent="0.3">
      <c r="A60" s="127" t="str">
        <f t="shared" si="0"/>
        <v/>
      </c>
      <c r="B60" s="30"/>
      <c r="C60" s="30"/>
      <c r="D60" s="27"/>
      <c r="E60" s="30"/>
      <c r="F60" s="30"/>
      <c r="G60" s="30"/>
      <c r="H60" s="30"/>
      <c r="I60" s="30"/>
      <c r="J60" s="30"/>
      <c r="K60" s="30"/>
      <c r="L60" s="30"/>
      <c r="M60" s="30"/>
      <c r="N60" s="30"/>
      <c r="O60" s="30"/>
      <c r="P60" s="30"/>
      <c r="Q60" s="27"/>
      <c r="R60" s="256" t="str">
        <f t="shared" si="1"/>
        <v/>
      </c>
      <c r="S60" s="257"/>
      <c r="T60" s="258"/>
      <c r="U60" s="125">
        <f t="shared" si="2"/>
        <v>0</v>
      </c>
      <c r="V60" s="50" t="str">
        <f t="shared" si="3"/>
        <v>ERROR</v>
      </c>
      <c r="W60" s="79">
        <f t="shared" si="4"/>
        <v>0</v>
      </c>
      <c r="X60" s="14" t="b">
        <v>0</v>
      </c>
      <c r="AA60" s="14" t="str">
        <f t="shared" si="5"/>
        <v>FALSE</v>
      </c>
      <c r="AB60" s="14">
        <f t="shared" si="6"/>
        <v>0</v>
      </c>
    </row>
    <row r="61" spans="1:28" ht="15" customHeight="1" x14ac:dyDescent="0.3">
      <c r="A61" s="127" t="str">
        <f t="shared" si="0"/>
        <v/>
      </c>
      <c r="B61" s="30"/>
      <c r="C61" s="30"/>
      <c r="D61" s="27"/>
      <c r="E61" s="30"/>
      <c r="F61" s="30"/>
      <c r="G61" s="30"/>
      <c r="H61" s="30"/>
      <c r="I61" s="30"/>
      <c r="J61" s="30"/>
      <c r="K61" s="30"/>
      <c r="L61" s="30"/>
      <c r="M61" s="30"/>
      <c r="N61" s="30"/>
      <c r="O61" s="30"/>
      <c r="P61" s="30"/>
      <c r="Q61" s="28"/>
      <c r="R61" s="256" t="str">
        <f t="shared" si="1"/>
        <v/>
      </c>
      <c r="S61" s="257"/>
      <c r="T61" s="258"/>
      <c r="U61" s="125">
        <f t="shared" si="2"/>
        <v>0</v>
      </c>
      <c r="V61" s="50" t="str">
        <f t="shared" si="3"/>
        <v>ERROR</v>
      </c>
      <c r="W61" s="79">
        <f t="shared" si="4"/>
        <v>0</v>
      </c>
      <c r="X61" s="14" t="b">
        <v>0</v>
      </c>
      <c r="AA61" s="14" t="str">
        <f t="shared" si="5"/>
        <v>FALSE</v>
      </c>
      <c r="AB61" s="14">
        <f t="shared" si="6"/>
        <v>0</v>
      </c>
    </row>
    <row r="62" spans="1:28" ht="15" customHeight="1" x14ac:dyDescent="0.3">
      <c r="A62" s="127" t="str">
        <f t="shared" si="0"/>
        <v/>
      </c>
      <c r="B62" s="30"/>
      <c r="C62" s="30"/>
      <c r="D62" s="27"/>
      <c r="E62" s="30"/>
      <c r="F62" s="30"/>
      <c r="G62" s="30"/>
      <c r="H62" s="30"/>
      <c r="I62" s="30"/>
      <c r="J62" s="30"/>
      <c r="K62" s="30"/>
      <c r="L62" s="30"/>
      <c r="M62" s="30"/>
      <c r="N62" s="30"/>
      <c r="O62" s="30"/>
      <c r="P62" s="30"/>
      <c r="Q62" s="27"/>
      <c r="R62" s="256" t="str">
        <f t="shared" si="1"/>
        <v/>
      </c>
      <c r="S62" s="257"/>
      <c r="T62" s="258"/>
      <c r="U62" s="125">
        <f t="shared" si="2"/>
        <v>0</v>
      </c>
      <c r="V62" s="50" t="str">
        <f t="shared" si="3"/>
        <v>ERROR</v>
      </c>
      <c r="W62" s="79">
        <f t="shared" si="4"/>
        <v>0</v>
      </c>
      <c r="X62" s="14" t="b">
        <v>0</v>
      </c>
      <c r="AA62" s="14" t="str">
        <f t="shared" si="5"/>
        <v>FALSE</v>
      </c>
      <c r="AB62" s="14">
        <f t="shared" si="6"/>
        <v>0</v>
      </c>
    </row>
    <row r="63" spans="1:28" ht="15" customHeight="1" x14ac:dyDescent="0.3">
      <c r="A63" s="127" t="str">
        <f t="shared" si="0"/>
        <v/>
      </c>
      <c r="B63" s="30"/>
      <c r="C63" s="30"/>
      <c r="D63" s="27"/>
      <c r="E63" s="30"/>
      <c r="F63" s="30"/>
      <c r="G63" s="30"/>
      <c r="H63" s="30"/>
      <c r="I63" s="30"/>
      <c r="J63" s="30"/>
      <c r="K63" s="30"/>
      <c r="L63" s="30"/>
      <c r="M63" s="30"/>
      <c r="N63" s="30"/>
      <c r="O63" s="30"/>
      <c r="P63" s="30"/>
      <c r="Q63" s="27"/>
      <c r="R63" s="256" t="str">
        <f t="shared" si="1"/>
        <v/>
      </c>
      <c r="S63" s="257"/>
      <c r="T63" s="258"/>
      <c r="U63" s="125">
        <f t="shared" si="2"/>
        <v>0</v>
      </c>
      <c r="V63" s="50" t="str">
        <f t="shared" si="3"/>
        <v>ERROR</v>
      </c>
      <c r="W63" s="79">
        <f t="shared" si="4"/>
        <v>0</v>
      </c>
      <c r="X63" s="14" t="b">
        <v>0</v>
      </c>
      <c r="AA63" s="14" t="str">
        <f t="shared" si="5"/>
        <v>FALSE</v>
      </c>
      <c r="AB63" s="14">
        <f t="shared" si="6"/>
        <v>0</v>
      </c>
    </row>
    <row r="64" spans="1:28" ht="36.75" customHeight="1" thickBot="1" x14ac:dyDescent="0.35">
      <c r="A64" s="121" t="s">
        <v>15</v>
      </c>
      <c r="B64" s="122">
        <f t="shared" ref="B64:K64" si="7">SUM(B15:B63)</f>
        <v>0</v>
      </c>
      <c r="C64" s="122">
        <f t="shared" si="7"/>
        <v>0</v>
      </c>
      <c r="D64" s="122">
        <f t="shared" si="7"/>
        <v>0</v>
      </c>
      <c r="E64" s="122">
        <f t="shared" si="7"/>
        <v>0</v>
      </c>
      <c r="F64" s="122">
        <f t="shared" si="7"/>
        <v>0</v>
      </c>
      <c r="G64" s="122">
        <f t="shared" si="7"/>
        <v>0</v>
      </c>
      <c r="H64" s="122">
        <f t="shared" si="7"/>
        <v>0</v>
      </c>
      <c r="I64" s="122">
        <f t="shared" si="7"/>
        <v>0</v>
      </c>
      <c r="J64" s="122">
        <f>IF($Y$16=TRUE,IF($I$11="All-Day Non IV-D Services",((49-(COUNTIFS($A$15:$A$63,"")+COUNTIFS($R$15:$R$63,"LUNCH")))*15),SUM(J15:J63)),SUM(J15:J63))</f>
        <v>0</v>
      </c>
      <c r="K64" s="122">
        <f t="shared" si="7"/>
        <v>0</v>
      </c>
      <c r="L64" s="122">
        <f>IF($Y$16=TRUE,IF($I$11="All-Day PTO",((49-(COUNTIFS($A$15:$A$63,"")+COUNTIFS($R$15:$R$63,"LUNCH")))*15),SUM(L15:L63)),SUM(L15:L63))</f>
        <v>0</v>
      </c>
      <c r="M64" s="122">
        <f>IF($Y$16=TRUE,IF($I$11="All-Day ATO",((49-(COUNTIFS($A$15:$A$63,"")+COUNTIFS($R$15:$R$63,"LUNCH")))*15),SUM(M15:M63)),SUM(M15:M63))</f>
        <v>0</v>
      </c>
      <c r="N64" s="122">
        <f>IF($Y$16=TRUE,IF($I$11="All-Day Sick",((49-(COUNTIFS($A$15:$A$63,"")+COUNTIFS($R$15:$R$63,"LUNCH")))*15),SUM(N15:N63)),SUM(N15:N63))</f>
        <v>0</v>
      </c>
      <c r="O64" s="122">
        <f>IF($Y$16=TRUE,IF($I$11="All-Day VTO",((49-(COUNTIFS($A$15:$A$63,"")+COUNTIFS($R$15:$R$63,"LUNCH")))*15),SUM(O15:O63)),SUM(O15:O63))</f>
        <v>0</v>
      </c>
      <c r="P64" s="122">
        <f t="shared" ref="P64:Q64" si="8">SUM(P15:P63)</f>
        <v>0</v>
      </c>
      <c r="Q64" s="232">
        <f t="shared" si="8"/>
        <v>0</v>
      </c>
      <c r="R64" s="259"/>
      <c r="S64" s="260"/>
      <c r="T64" s="261"/>
      <c r="U64" s="124">
        <f>SUM(B64:S64)</f>
        <v>0</v>
      </c>
      <c r="V64" s="51"/>
      <c r="W64" s="79" t="s">
        <v>97</v>
      </c>
      <c r="X64" s="14">
        <f>COUNTIF(X15:X63,TRUE)</f>
        <v>0</v>
      </c>
      <c r="AB64" s="14">
        <f>SUBTOTAL(9,AB15:AB63)</f>
        <v>0</v>
      </c>
    </row>
    <row r="65" spans="1:34" s="231" customFormat="1" ht="6.75" customHeight="1" x14ac:dyDescent="0.3">
      <c r="A65" s="111"/>
      <c r="B65" s="112">
        <f>SUMIF($X$15:$X$63,"TRUE",B15:B63)</f>
        <v>0</v>
      </c>
      <c r="C65" s="112">
        <f t="shared" ref="C65:P65" si="9">SUMIF($X$15:$X$63,"TRUE",C15:C63)</f>
        <v>0</v>
      </c>
      <c r="D65" s="112">
        <f t="shared" si="9"/>
        <v>0</v>
      </c>
      <c r="E65" s="112">
        <f t="shared" si="9"/>
        <v>0</v>
      </c>
      <c r="F65" s="112">
        <f t="shared" si="9"/>
        <v>0</v>
      </c>
      <c r="G65" s="112">
        <f t="shared" si="9"/>
        <v>0</v>
      </c>
      <c r="H65" s="112">
        <f t="shared" si="9"/>
        <v>0</v>
      </c>
      <c r="I65" s="112">
        <f t="shared" si="9"/>
        <v>0</v>
      </c>
      <c r="J65" s="112">
        <f>IF($Y$16=TRUE,IF($I$11="All-Day Non IV-D Services",X64*15,SUMIF($X$15:$X$63,"TRUE",J15:J63)),SUMIF($X$15:$X$63,"TRUE",J15:J63))</f>
        <v>0</v>
      </c>
      <c r="K65" s="112">
        <f t="shared" si="9"/>
        <v>0</v>
      </c>
      <c r="L65" s="112">
        <f>IF($Y$16=TRUE,IF($I$11="All-Day PTO",X64*15,SUMIF($X$15:$X$63,"TRUE",L15:L63)),SUMIF($X$15:$X$63,"TRUE",L15:L63))</f>
        <v>0</v>
      </c>
      <c r="M65" s="112"/>
      <c r="N65" s="112">
        <f>IF($Y$16=TRUE,IF($I$11="All-Day Sick",X64*15,SUMIF($X$15:$X$63,"TRUE",N15:N63)),SUMIF($X$15:$X$63,"TRUE",N15:N63))</f>
        <v>0</v>
      </c>
      <c r="O65" s="112">
        <f>IF($Y$16=TRUE,IF($I$11="All-Day VTO",X64*15,SUMIF($X$15:$X$63,"TRUE",O15:O63)),SUMIF($X$15:$X$63,"TRUE",O15:O63))</f>
        <v>0</v>
      </c>
      <c r="P65" s="112">
        <f t="shared" si="9"/>
        <v>0</v>
      </c>
      <c r="Q65" s="96"/>
      <c r="R65" s="96"/>
      <c r="S65" s="96" t="s">
        <v>97</v>
      </c>
      <c r="T65" s="96"/>
      <c r="U65" s="113">
        <f>SUBTOTAL(9,B65:T65)</f>
        <v>0</v>
      </c>
      <c r="V65" s="22"/>
      <c r="W65" s="114"/>
      <c r="X65" s="115"/>
      <c r="Y65" s="114"/>
      <c r="Z65" s="96"/>
      <c r="AA65" s="114"/>
      <c r="AB65" s="114"/>
      <c r="AC65" s="96"/>
      <c r="AD65" s="96"/>
      <c r="AE65" s="96"/>
      <c r="AF65" s="96"/>
      <c r="AG65" s="96"/>
    </row>
    <row r="66" spans="1:34" s="231" customFormat="1" ht="7.5" customHeight="1" x14ac:dyDescent="0.3">
      <c r="A66" s="111"/>
      <c r="B66" s="112">
        <f>B64-B65</f>
        <v>0</v>
      </c>
      <c r="C66" s="112">
        <f t="shared" ref="C66:P66" si="10">C64-C65</f>
        <v>0</v>
      </c>
      <c r="D66" s="112">
        <f t="shared" si="10"/>
        <v>0</v>
      </c>
      <c r="E66" s="112">
        <f t="shared" si="10"/>
        <v>0</v>
      </c>
      <c r="F66" s="112">
        <f t="shared" si="10"/>
        <v>0</v>
      </c>
      <c r="G66" s="112">
        <f t="shared" si="10"/>
        <v>0</v>
      </c>
      <c r="H66" s="112">
        <f t="shared" si="10"/>
        <v>0</v>
      </c>
      <c r="I66" s="112">
        <f t="shared" si="10"/>
        <v>0</v>
      </c>
      <c r="J66" s="112">
        <f t="shared" si="10"/>
        <v>0</v>
      </c>
      <c r="K66" s="112">
        <f t="shared" si="10"/>
        <v>0</v>
      </c>
      <c r="L66" s="112">
        <f t="shared" si="10"/>
        <v>0</v>
      </c>
      <c r="M66" s="112"/>
      <c r="N66" s="112">
        <f t="shared" si="10"/>
        <v>0</v>
      </c>
      <c r="O66" s="112">
        <f t="shared" si="10"/>
        <v>0</v>
      </c>
      <c r="P66" s="112">
        <f t="shared" si="10"/>
        <v>0</v>
      </c>
      <c r="Q66" s="96"/>
      <c r="R66" s="96"/>
      <c r="S66" s="96"/>
      <c r="T66" s="96"/>
      <c r="U66" s="113">
        <f>SUBTOTAL(9,B66:T66)</f>
        <v>0</v>
      </c>
      <c r="V66" s="22"/>
      <c r="W66" s="114"/>
      <c r="X66" s="115"/>
      <c r="Y66" s="114"/>
      <c r="Z66" s="96"/>
      <c r="AA66" s="114"/>
      <c r="AB66" s="114"/>
      <c r="AC66" s="96"/>
      <c r="AD66" s="96"/>
      <c r="AE66" s="96"/>
      <c r="AF66" s="96"/>
      <c r="AG66" s="96"/>
    </row>
    <row r="67" spans="1:34" ht="19.399999999999999" customHeight="1" x14ac:dyDescent="0.3">
      <c r="A67" s="262"/>
      <c r="B67" s="263"/>
      <c r="C67" s="263"/>
      <c r="D67" s="263"/>
      <c r="E67" s="263"/>
      <c r="F67" s="263"/>
      <c r="G67" s="263"/>
      <c r="H67" s="263"/>
      <c r="I67" s="263"/>
      <c r="J67" s="263"/>
      <c r="K67" s="263"/>
      <c r="L67" s="263"/>
      <c r="M67" s="263"/>
      <c r="N67" s="263"/>
      <c r="O67" s="263"/>
      <c r="P67" s="263"/>
      <c r="Q67" s="263"/>
      <c r="R67" s="263"/>
      <c r="S67" s="263"/>
      <c r="T67" s="263"/>
      <c r="U67" s="263"/>
      <c r="V67" s="264"/>
      <c r="Z67" s="14"/>
      <c r="AH67" s="13"/>
    </row>
    <row r="68" spans="1:34" ht="25.4" customHeight="1" x14ac:dyDescent="0.3">
      <c r="A68" s="334"/>
      <c r="B68" s="335"/>
      <c r="C68" s="335"/>
      <c r="D68" s="335"/>
      <c r="E68" s="335"/>
      <c r="F68" s="335"/>
      <c r="G68" s="335"/>
      <c r="H68" s="335"/>
      <c r="I68" s="335"/>
      <c r="J68" s="335"/>
      <c r="K68" s="234"/>
      <c r="L68" s="235"/>
      <c r="M68" s="235"/>
      <c r="N68" s="235"/>
      <c r="O68" s="235"/>
      <c r="P68" s="235"/>
      <c r="Q68" s="235"/>
      <c r="R68" s="275"/>
      <c r="S68" s="276"/>
      <c r="T68" s="276"/>
      <c r="U68" s="70"/>
      <c r="V68" s="13"/>
      <c r="Z68" s="14"/>
      <c r="AH68" s="13"/>
    </row>
    <row r="69" spans="1:34" ht="17.149999999999999" customHeight="1" x14ac:dyDescent="0.3">
      <c r="A69" s="348"/>
      <c r="B69" s="349"/>
      <c r="C69" s="349"/>
      <c r="D69" s="349"/>
      <c r="E69" s="349"/>
      <c r="F69" s="349"/>
      <c r="G69" s="349"/>
      <c r="H69" s="349"/>
      <c r="I69" s="349"/>
      <c r="J69" s="349"/>
      <c r="K69" s="236"/>
      <c r="L69" s="235"/>
      <c r="M69" s="235"/>
      <c r="N69" s="235" t="s">
        <v>97</v>
      </c>
      <c r="O69" s="235"/>
      <c r="P69" s="235"/>
      <c r="Q69" s="72"/>
      <c r="R69" s="348"/>
      <c r="S69" s="350"/>
      <c r="T69" s="350"/>
      <c r="U69" s="70"/>
      <c r="V69" s="13"/>
    </row>
    <row r="70" spans="1:34" ht="30" customHeight="1" x14ac:dyDescent="0.3">
      <c r="A70" s="270"/>
      <c r="B70" s="271"/>
      <c r="C70" s="271"/>
      <c r="D70" s="271"/>
      <c r="E70" s="271"/>
      <c r="F70" s="271"/>
      <c r="G70" s="271"/>
      <c r="H70" s="271"/>
      <c r="I70" s="271"/>
      <c r="J70" s="271"/>
      <c r="K70" s="271"/>
      <c r="L70" s="271"/>
      <c r="M70" s="271"/>
      <c r="N70" s="271"/>
      <c r="O70" s="271"/>
      <c r="P70" s="271"/>
      <c r="Q70" s="271"/>
      <c r="R70" s="271"/>
      <c r="S70" s="271"/>
      <c r="T70" s="271"/>
      <c r="U70" s="271"/>
      <c r="V70" s="272"/>
    </row>
    <row r="71" spans="1:34" ht="25.4" customHeight="1" x14ac:dyDescent="0.3">
      <c r="A71" s="70"/>
      <c r="B71" s="273"/>
      <c r="C71" s="274"/>
      <c r="D71" s="274"/>
      <c r="E71" s="274"/>
      <c r="F71" s="274"/>
      <c r="G71" s="274"/>
      <c r="H71" s="274"/>
      <c r="I71" s="274"/>
      <c r="J71" s="274"/>
      <c r="K71" s="234"/>
      <c r="L71" s="235"/>
      <c r="M71" s="235"/>
      <c r="N71" s="235"/>
      <c r="O71" s="235"/>
      <c r="P71" s="235"/>
      <c r="Q71" s="235"/>
      <c r="R71" s="275"/>
      <c r="S71" s="276"/>
      <c r="T71" s="276"/>
      <c r="U71" s="70"/>
      <c r="V71" s="13"/>
    </row>
    <row r="72" spans="1:34" s="231" customFormat="1" ht="17.149999999999999" customHeight="1" x14ac:dyDescent="0.3">
      <c r="A72" s="253"/>
      <c r="B72" s="253"/>
      <c r="C72" s="253"/>
      <c r="D72" s="253"/>
      <c r="E72" s="253"/>
      <c r="F72" s="253"/>
      <c r="G72" s="253"/>
      <c r="H72" s="253"/>
      <c r="I72" s="253"/>
      <c r="J72" s="253"/>
      <c r="K72" s="233"/>
      <c r="L72" s="117"/>
      <c r="M72" s="117"/>
      <c r="N72" s="117" t="s">
        <v>97</v>
      </c>
      <c r="O72" s="117"/>
      <c r="P72" s="117"/>
      <c r="Q72" s="118"/>
      <c r="R72" s="254"/>
      <c r="S72" s="255"/>
      <c r="T72" s="255"/>
      <c r="U72" s="115"/>
      <c r="V72" s="13"/>
      <c r="W72" s="114"/>
      <c r="X72" s="114"/>
      <c r="Y72" s="114"/>
      <c r="Z72" s="96"/>
      <c r="AA72" s="114"/>
      <c r="AB72" s="114"/>
      <c r="AC72" s="96"/>
      <c r="AD72" s="96"/>
      <c r="AE72" s="96"/>
      <c r="AF72" s="96"/>
      <c r="AG72" s="96"/>
    </row>
    <row r="73" spans="1:34" ht="30" customHeight="1" x14ac:dyDescent="0.3">
      <c r="B73" s="32"/>
      <c r="C73" s="32"/>
      <c r="D73" s="32"/>
      <c r="E73" s="32"/>
      <c r="F73" s="32"/>
      <c r="G73" s="32"/>
      <c r="H73" s="32"/>
      <c r="I73" s="32"/>
      <c r="J73" s="32" t="s">
        <v>97</v>
      </c>
      <c r="K73" s="32"/>
      <c r="L73" s="32"/>
      <c r="M73" s="32"/>
      <c r="N73" s="32"/>
      <c r="O73" s="32"/>
      <c r="P73" s="32"/>
      <c r="Q73" s="13"/>
      <c r="R73" s="13"/>
      <c r="S73" s="13"/>
      <c r="T73" s="13"/>
      <c r="U73" s="13"/>
      <c r="V73" s="13"/>
    </row>
    <row r="74" spans="1:34" ht="30" customHeight="1" x14ac:dyDescent="0.3">
      <c r="B74" s="32"/>
      <c r="C74" s="32"/>
      <c r="D74" s="32"/>
      <c r="E74" s="32"/>
      <c r="F74" s="32"/>
      <c r="G74" s="32"/>
      <c r="H74" s="32"/>
      <c r="I74" s="32"/>
      <c r="J74" s="32"/>
      <c r="K74" s="32"/>
      <c r="L74" s="32"/>
      <c r="M74" s="32"/>
      <c r="N74" s="32"/>
      <c r="O74" s="32"/>
      <c r="P74" s="32"/>
      <c r="Q74" s="13"/>
      <c r="R74" s="13"/>
      <c r="S74" s="13"/>
      <c r="T74" s="13"/>
      <c r="U74" s="13"/>
      <c r="V74" s="13"/>
    </row>
    <row r="75" spans="1:34" ht="30" customHeight="1" x14ac:dyDescent="0.3">
      <c r="B75" s="32"/>
      <c r="C75" s="32"/>
      <c r="D75" s="32"/>
      <c r="E75" s="32"/>
      <c r="F75" s="32"/>
      <c r="G75" s="32"/>
      <c r="H75" s="32"/>
      <c r="I75" s="32"/>
      <c r="J75" s="32"/>
      <c r="K75" s="32"/>
      <c r="L75" s="32"/>
      <c r="M75" s="32"/>
      <c r="N75" s="32"/>
      <c r="O75" s="32"/>
      <c r="P75" s="32"/>
      <c r="Q75" s="13"/>
      <c r="R75" s="13"/>
      <c r="S75" s="13"/>
      <c r="T75" s="13"/>
      <c r="U75" s="13"/>
      <c r="V75" s="13"/>
    </row>
    <row r="76" spans="1:34" ht="30" customHeight="1" x14ac:dyDescent="0.3">
      <c r="B76" s="32"/>
      <c r="C76" s="32"/>
      <c r="D76" s="32"/>
      <c r="E76" s="32"/>
      <c r="F76" s="32"/>
      <c r="G76" s="32"/>
      <c r="H76" s="32"/>
      <c r="I76" s="32"/>
      <c r="J76" s="32"/>
      <c r="K76" s="32"/>
      <c r="L76" s="32"/>
      <c r="M76" s="32"/>
      <c r="N76" s="32"/>
      <c r="O76" s="32"/>
      <c r="P76" s="32"/>
      <c r="Q76" s="13"/>
      <c r="R76" s="13"/>
      <c r="S76" s="13"/>
      <c r="T76" s="13"/>
      <c r="U76" s="13"/>
      <c r="V76" s="13"/>
    </row>
    <row r="77" spans="1:34" ht="30" customHeight="1" x14ac:dyDescent="0.3">
      <c r="B77" s="32"/>
      <c r="C77" s="32"/>
      <c r="D77" s="32"/>
      <c r="E77" s="32"/>
      <c r="F77" s="32"/>
      <c r="G77" s="32"/>
      <c r="H77" s="32"/>
      <c r="I77" s="32"/>
      <c r="J77" s="32"/>
      <c r="K77" s="32"/>
      <c r="L77" s="32"/>
      <c r="M77" s="32"/>
      <c r="N77" s="32"/>
      <c r="O77" s="32"/>
      <c r="P77" s="32"/>
      <c r="Q77" s="13"/>
      <c r="R77" s="13"/>
      <c r="S77" s="13"/>
      <c r="T77" s="13"/>
      <c r="U77" s="13"/>
      <c r="V77" s="13"/>
    </row>
    <row r="78" spans="1:34" ht="30" customHeight="1" x14ac:dyDescent="0.3">
      <c r="B78" s="32"/>
      <c r="C78" s="32"/>
      <c r="D78" s="32"/>
      <c r="E78" s="32"/>
      <c r="F78" s="32"/>
      <c r="G78" s="32"/>
      <c r="H78" s="32"/>
      <c r="I78" s="32"/>
      <c r="J78" s="32"/>
      <c r="K78" s="32"/>
      <c r="L78" s="32"/>
      <c r="M78" s="32"/>
      <c r="N78" s="32"/>
      <c r="O78" s="32"/>
      <c r="P78" s="32"/>
      <c r="Q78" s="13"/>
      <c r="R78" s="13"/>
      <c r="S78" s="13"/>
      <c r="T78" s="13"/>
      <c r="U78" s="13"/>
      <c r="V78" s="13"/>
    </row>
    <row r="79" spans="1:34" ht="30" customHeight="1" x14ac:dyDescent="0.3">
      <c r="B79" s="32"/>
      <c r="C79" s="32"/>
      <c r="D79" s="32"/>
      <c r="E79" s="32"/>
      <c r="F79" s="32"/>
      <c r="G79" s="32"/>
      <c r="H79" s="32"/>
      <c r="I79" s="32"/>
      <c r="J79" s="32"/>
      <c r="K79" s="32"/>
      <c r="L79" s="32"/>
      <c r="M79" s="32"/>
      <c r="N79" s="32"/>
      <c r="O79" s="32"/>
      <c r="P79" s="32"/>
      <c r="Q79" s="13"/>
      <c r="R79" s="13"/>
      <c r="S79" s="13"/>
      <c r="T79" s="13"/>
      <c r="U79" s="13"/>
      <c r="V79" s="13"/>
    </row>
    <row r="80" spans="1:34" ht="30" customHeight="1" x14ac:dyDescent="0.3">
      <c r="B80" s="32"/>
      <c r="C80" s="32"/>
      <c r="D80" s="32"/>
      <c r="E80" s="32"/>
      <c r="F80" s="32"/>
      <c r="G80" s="32"/>
      <c r="H80" s="32"/>
      <c r="I80" s="32"/>
      <c r="J80" s="32"/>
      <c r="K80" s="32"/>
      <c r="L80" s="32"/>
      <c r="M80" s="32"/>
      <c r="N80" s="32"/>
      <c r="O80" s="32"/>
      <c r="P80" s="32"/>
      <c r="Q80" s="13"/>
      <c r="R80" s="13"/>
      <c r="S80" s="13"/>
      <c r="T80" s="13"/>
      <c r="U80" s="13"/>
      <c r="V80" s="13"/>
    </row>
    <row r="81" spans="2:25" ht="30" customHeight="1" x14ac:dyDescent="0.3">
      <c r="B81" s="32"/>
      <c r="C81" s="32"/>
      <c r="D81" s="32"/>
      <c r="E81" s="32"/>
      <c r="F81" s="32"/>
      <c r="G81" s="32"/>
      <c r="H81" s="32"/>
      <c r="I81" s="32"/>
      <c r="J81" s="32"/>
      <c r="K81" s="32"/>
      <c r="L81" s="32"/>
      <c r="M81" s="32"/>
      <c r="N81" s="32"/>
      <c r="O81" s="32"/>
      <c r="P81" s="32"/>
      <c r="Q81" s="13"/>
      <c r="R81" s="13"/>
      <c r="S81" s="13"/>
      <c r="T81" s="13"/>
      <c r="U81" s="13"/>
      <c r="V81" s="13"/>
    </row>
    <row r="82" spans="2:25" ht="30" customHeight="1" x14ac:dyDescent="0.3">
      <c r="B82" s="32"/>
      <c r="C82" s="32"/>
      <c r="D82" s="32"/>
      <c r="E82" s="32"/>
      <c r="F82" s="32"/>
      <c r="G82" s="32"/>
      <c r="H82" s="32"/>
      <c r="I82" s="32"/>
      <c r="J82" s="32"/>
      <c r="K82" s="32"/>
      <c r="L82" s="32"/>
      <c r="M82" s="32"/>
      <c r="N82" s="32"/>
      <c r="O82" s="32"/>
      <c r="P82" s="32"/>
      <c r="Q82" s="13"/>
      <c r="R82" s="13"/>
      <c r="S82" s="13"/>
      <c r="T82" s="13"/>
      <c r="U82" s="13"/>
      <c r="V82" s="13"/>
    </row>
    <row r="83" spans="2:25" ht="30" customHeight="1" x14ac:dyDescent="0.3">
      <c r="B83" s="32"/>
      <c r="C83" s="32"/>
      <c r="D83" s="32"/>
      <c r="E83" s="32"/>
      <c r="F83" s="32"/>
      <c r="G83" s="32"/>
      <c r="H83" s="32"/>
      <c r="I83" s="32"/>
      <c r="J83" s="32"/>
      <c r="K83" s="32"/>
      <c r="L83" s="32"/>
      <c r="M83" s="32"/>
      <c r="N83" s="32"/>
      <c r="O83" s="32"/>
      <c r="P83" s="32"/>
      <c r="Q83" s="13"/>
      <c r="R83" s="13"/>
      <c r="S83" s="13"/>
      <c r="T83" s="13"/>
      <c r="U83" s="13"/>
      <c r="V83" s="13"/>
    </row>
    <row r="84" spans="2:25" ht="30" customHeight="1" x14ac:dyDescent="0.3">
      <c r="B84" s="32"/>
      <c r="C84" s="32"/>
      <c r="D84" s="32"/>
      <c r="E84" s="32"/>
      <c r="F84" s="32"/>
      <c r="G84" s="32"/>
      <c r="H84" s="32"/>
      <c r="I84" s="32"/>
      <c r="J84" s="32"/>
      <c r="K84" s="32"/>
      <c r="L84" s="32"/>
      <c r="M84" s="32"/>
      <c r="N84" s="32"/>
      <c r="O84" s="32"/>
      <c r="P84" s="32"/>
      <c r="Q84" s="13"/>
      <c r="R84" s="13"/>
      <c r="S84" s="13"/>
      <c r="T84" s="13"/>
      <c r="U84" s="13"/>
      <c r="V84" s="13"/>
    </row>
    <row r="85" spans="2:25" ht="30" customHeight="1" x14ac:dyDescent="0.3">
      <c r="B85" s="32"/>
      <c r="C85" s="32"/>
      <c r="D85" s="32"/>
      <c r="E85" s="32"/>
      <c r="F85" s="32"/>
      <c r="G85" s="32"/>
      <c r="H85" s="32"/>
      <c r="I85" s="32"/>
      <c r="J85" s="32"/>
      <c r="K85" s="32"/>
      <c r="L85" s="32"/>
      <c r="M85" s="32"/>
      <c r="N85" s="32"/>
      <c r="O85" s="32"/>
      <c r="P85" s="32"/>
      <c r="Q85" s="13"/>
      <c r="R85" s="13"/>
      <c r="S85" s="13"/>
      <c r="T85" s="13"/>
      <c r="U85" s="13"/>
      <c r="V85" s="13"/>
    </row>
    <row r="86" spans="2:25" ht="30" customHeight="1" x14ac:dyDescent="0.3">
      <c r="B86" s="32"/>
      <c r="C86" s="32"/>
      <c r="D86" s="32"/>
      <c r="E86" s="32"/>
      <c r="F86" s="32"/>
      <c r="G86" s="32"/>
      <c r="H86" s="32"/>
      <c r="I86" s="32"/>
      <c r="J86" s="32"/>
      <c r="K86" s="32"/>
      <c r="L86" s="32"/>
      <c r="M86" s="32"/>
      <c r="N86" s="32"/>
      <c r="O86" s="32"/>
      <c r="P86" s="32"/>
      <c r="Q86" s="13"/>
      <c r="R86" s="13"/>
      <c r="S86" s="13"/>
      <c r="T86" s="13"/>
      <c r="U86" s="13"/>
      <c r="V86" s="13"/>
    </row>
    <row r="87" spans="2:25" ht="30" customHeight="1" x14ac:dyDescent="0.3">
      <c r="B87" s="32"/>
      <c r="C87" s="32"/>
      <c r="D87" s="32"/>
      <c r="E87" s="32"/>
      <c r="F87" s="32"/>
      <c r="G87" s="32"/>
      <c r="H87" s="32"/>
      <c r="I87" s="32"/>
      <c r="J87" s="32"/>
      <c r="K87" s="32"/>
      <c r="L87" s="32"/>
      <c r="M87" s="32"/>
      <c r="N87" s="32"/>
      <c r="O87" s="32"/>
      <c r="P87" s="32"/>
      <c r="Q87" s="13"/>
      <c r="R87" s="13"/>
      <c r="S87" s="13"/>
      <c r="T87" s="13"/>
      <c r="U87" s="13"/>
      <c r="V87" s="13"/>
    </row>
    <row r="88" spans="2:25" ht="30" customHeight="1" x14ac:dyDescent="0.3">
      <c r="B88" s="32"/>
      <c r="C88" s="32"/>
      <c r="D88" s="32"/>
      <c r="E88" s="32"/>
      <c r="F88" s="32"/>
      <c r="G88" s="32"/>
      <c r="H88" s="32"/>
      <c r="I88" s="32"/>
      <c r="J88" s="32"/>
      <c r="K88" s="32"/>
      <c r="L88" s="32"/>
      <c r="M88" s="32"/>
      <c r="N88" s="32"/>
      <c r="O88" s="32"/>
      <c r="P88" s="32"/>
      <c r="Q88" s="13"/>
      <c r="R88" s="13"/>
      <c r="S88" s="13"/>
      <c r="T88" s="13"/>
      <c r="U88" s="13"/>
      <c r="V88" s="13"/>
    </row>
    <row r="89" spans="2:25" ht="30" customHeight="1" x14ac:dyDescent="0.3">
      <c r="B89" s="32"/>
      <c r="C89" s="32"/>
      <c r="D89" s="32"/>
      <c r="E89" s="32"/>
      <c r="F89" s="32"/>
      <c r="G89" s="32"/>
      <c r="H89" s="32"/>
      <c r="I89" s="32"/>
      <c r="J89" s="32"/>
      <c r="K89" s="32"/>
      <c r="L89" s="32"/>
      <c r="M89" s="32"/>
      <c r="N89" s="32"/>
      <c r="O89" s="32"/>
      <c r="P89" s="32"/>
      <c r="Q89" s="13"/>
      <c r="R89" s="13"/>
      <c r="S89" s="13"/>
      <c r="T89" s="13"/>
      <c r="U89" s="13"/>
      <c r="V89" s="13"/>
    </row>
    <row r="90" spans="2:25" ht="30" customHeight="1" x14ac:dyDescent="0.3">
      <c r="B90" s="32"/>
      <c r="C90" s="32"/>
      <c r="D90" s="32"/>
      <c r="E90" s="32"/>
      <c r="F90" s="32"/>
      <c r="G90" s="32"/>
      <c r="H90" s="32"/>
      <c r="I90" s="32"/>
      <c r="J90" s="32"/>
      <c r="K90" s="32"/>
      <c r="L90" s="32"/>
      <c r="M90" s="32"/>
      <c r="N90" s="32"/>
      <c r="O90" s="32"/>
      <c r="P90" s="32"/>
      <c r="Q90" s="13"/>
      <c r="R90" s="13"/>
      <c r="S90" s="13"/>
      <c r="T90" s="13"/>
      <c r="U90" s="13"/>
      <c r="V90" s="13"/>
      <c r="X90" s="46"/>
      <c r="Y90" s="46"/>
    </row>
    <row r="91" spans="2:25" ht="30" customHeight="1" x14ac:dyDescent="0.3">
      <c r="B91" s="32"/>
      <c r="C91" s="32"/>
      <c r="D91" s="32"/>
      <c r="E91" s="32"/>
      <c r="F91" s="32"/>
      <c r="G91" s="32"/>
      <c r="H91" s="32"/>
      <c r="I91" s="32"/>
      <c r="J91" s="32"/>
      <c r="K91" s="32"/>
      <c r="L91" s="32"/>
      <c r="M91" s="32"/>
      <c r="N91" s="32"/>
      <c r="O91" s="32"/>
      <c r="P91" s="32"/>
      <c r="Q91" s="13"/>
      <c r="R91" s="13"/>
      <c r="S91" s="13"/>
      <c r="T91" s="13"/>
      <c r="U91" s="13"/>
      <c r="V91" s="13"/>
      <c r="Y91" s="44" t="s">
        <v>28</v>
      </c>
    </row>
    <row r="92" spans="2:25" ht="30" customHeight="1" x14ac:dyDescent="0.3">
      <c r="B92" s="32"/>
      <c r="C92" s="32"/>
      <c r="D92" s="32"/>
      <c r="E92" s="32"/>
      <c r="F92" s="32"/>
      <c r="G92" s="32"/>
      <c r="H92" s="32"/>
      <c r="I92" s="32"/>
      <c r="J92" s="32"/>
      <c r="K92" s="32"/>
      <c r="L92" s="32"/>
      <c r="M92" s="32"/>
      <c r="N92" s="32"/>
      <c r="O92" s="32"/>
      <c r="P92" s="32"/>
      <c r="Q92" s="13"/>
      <c r="R92" s="13"/>
      <c r="S92" s="13"/>
      <c r="T92" s="13"/>
      <c r="U92" s="13"/>
      <c r="V92" s="13"/>
      <c r="Y92" s="44" t="s">
        <v>29</v>
      </c>
    </row>
    <row r="93" spans="2:25" ht="30" customHeight="1" x14ac:dyDescent="0.3">
      <c r="B93" s="32"/>
      <c r="C93" s="32"/>
      <c r="D93" s="32"/>
      <c r="E93" s="32"/>
      <c r="F93" s="32"/>
      <c r="G93" s="32"/>
      <c r="H93" s="32"/>
      <c r="I93" s="32"/>
      <c r="J93" s="32"/>
      <c r="K93" s="32"/>
      <c r="L93" s="32"/>
      <c r="M93" s="32"/>
      <c r="N93" s="32"/>
      <c r="O93" s="32"/>
      <c r="P93" s="32"/>
      <c r="Q93" s="13"/>
      <c r="R93" s="13"/>
      <c r="S93" s="13"/>
      <c r="T93" s="13"/>
      <c r="U93" s="13"/>
      <c r="V93" s="13"/>
      <c r="Y93" s="44" t="s">
        <v>30</v>
      </c>
    </row>
    <row r="94" spans="2:25" ht="30" customHeight="1" x14ac:dyDescent="0.3">
      <c r="B94" s="32"/>
      <c r="C94" s="32"/>
      <c r="D94" s="32"/>
      <c r="E94" s="32"/>
      <c r="F94" s="32"/>
      <c r="G94" s="32"/>
      <c r="H94" s="32"/>
      <c r="I94" s="32"/>
      <c r="J94" s="32"/>
      <c r="K94" s="32"/>
      <c r="L94" s="32"/>
      <c r="M94" s="32"/>
      <c r="N94" s="32"/>
      <c r="O94" s="32"/>
      <c r="P94" s="32"/>
      <c r="Q94" s="13"/>
      <c r="R94" s="13"/>
      <c r="S94" s="13"/>
      <c r="T94" s="13"/>
      <c r="U94" s="13"/>
      <c r="V94" s="13"/>
      <c r="Y94" s="44" t="s">
        <v>31</v>
      </c>
    </row>
    <row r="95" spans="2:25" ht="30" customHeight="1" x14ac:dyDescent="0.3">
      <c r="B95" s="32"/>
      <c r="C95" s="32"/>
      <c r="D95" s="32"/>
      <c r="E95" s="32"/>
      <c r="F95" s="32"/>
      <c r="G95" s="32"/>
      <c r="H95" s="32"/>
      <c r="I95" s="32"/>
      <c r="J95" s="32"/>
      <c r="K95" s="32"/>
      <c r="L95" s="32"/>
      <c r="M95" s="32"/>
      <c r="N95" s="32"/>
      <c r="O95" s="32"/>
      <c r="P95" s="32"/>
      <c r="Q95" s="13"/>
      <c r="R95" s="13"/>
      <c r="S95" s="13"/>
      <c r="T95" s="13"/>
      <c r="U95" s="13"/>
      <c r="V95" s="13"/>
      <c r="Y95" s="44" t="s">
        <v>32</v>
      </c>
    </row>
    <row r="96" spans="2:25" ht="30" customHeight="1" x14ac:dyDescent="0.3">
      <c r="Q96" s="13"/>
      <c r="R96" s="13"/>
      <c r="S96" s="13"/>
      <c r="T96" s="13"/>
      <c r="U96" s="13"/>
      <c r="V96" s="13"/>
      <c r="Y96" s="44" t="s">
        <v>33</v>
      </c>
    </row>
    <row r="97" spans="17:25" ht="30" customHeight="1" x14ac:dyDescent="0.3">
      <c r="Q97" s="13"/>
      <c r="R97" s="13"/>
      <c r="S97" s="13"/>
      <c r="T97" s="13"/>
      <c r="U97" s="13"/>
      <c r="V97" s="13"/>
      <c r="Y97" s="44" t="s">
        <v>34</v>
      </c>
    </row>
    <row r="98" spans="17:25" ht="30" customHeight="1" x14ac:dyDescent="0.3">
      <c r="Q98" s="13"/>
      <c r="R98" s="13"/>
      <c r="S98" s="13"/>
      <c r="T98" s="13"/>
      <c r="U98" s="13"/>
      <c r="V98" s="13"/>
      <c r="Y98" s="44" t="s">
        <v>35</v>
      </c>
    </row>
    <row r="99" spans="17:25" ht="30" customHeight="1" x14ac:dyDescent="0.3">
      <c r="Q99" s="13"/>
      <c r="R99" s="13"/>
      <c r="S99" s="13"/>
      <c r="T99" s="13"/>
      <c r="U99" s="13"/>
      <c r="V99" s="13"/>
      <c r="Y99" s="44" t="s">
        <v>36</v>
      </c>
    </row>
    <row r="100" spans="17:25" ht="30" customHeight="1" x14ac:dyDescent="0.3">
      <c r="Q100" s="13"/>
      <c r="R100" s="13"/>
      <c r="S100" s="13"/>
      <c r="T100" s="13"/>
      <c r="U100" s="13"/>
      <c r="V100" s="13"/>
      <c r="Y100" s="44" t="s">
        <v>37</v>
      </c>
    </row>
    <row r="101" spans="17:25" ht="30" customHeight="1" x14ac:dyDescent="0.3">
      <c r="Q101" s="13"/>
      <c r="R101" s="13"/>
      <c r="S101" s="13"/>
      <c r="T101" s="13"/>
      <c r="U101" s="13"/>
      <c r="V101" s="13"/>
      <c r="Y101" s="44" t="s">
        <v>38</v>
      </c>
    </row>
    <row r="102" spans="17:25" ht="30" customHeight="1" x14ac:dyDescent="0.3">
      <c r="Q102" s="13"/>
      <c r="R102" s="13"/>
      <c r="S102" s="13"/>
      <c r="T102" s="13"/>
      <c r="U102" s="13"/>
      <c r="V102" s="13"/>
      <c r="Y102" s="44" t="s">
        <v>39</v>
      </c>
    </row>
    <row r="103" spans="17:25" ht="30" customHeight="1" x14ac:dyDescent="0.3">
      <c r="Q103" s="13"/>
      <c r="R103" s="13"/>
      <c r="S103" s="13"/>
      <c r="T103" s="13"/>
      <c r="U103" s="13"/>
      <c r="V103" s="13"/>
      <c r="Y103" s="44" t="s">
        <v>40</v>
      </c>
    </row>
    <row r="104" spans="17:25" ht="30" customHeight="1" x14ac:dyDescent="0.3">
      <c r="Q104" s="13"/>
      <c r="R104" s="13"/>
      <c r="S104" s="13"/>
      <c r="T104" s="13"/>
      <c r="U104" s="13"/>
      <c r="V104" s="13"/>
      <c r="Y104" s="44" t="s">
        <v>41</v>
      </c>
    </row>
    <row r="105" spans="17:25" ht="30" customHeight="1" x14ac:dyDescent="0.3">
      <c r="Q105" s="13"/>
      <c r="R105" s="13"/>
      <c r="S105" s="13"/>
      <c r="T105" s="13"/>
      <c r="U105" s="13"/>
      <c r="V105" s="13"/>
      <c r="Y105" s="44" t="s">
        <v>42</v>
      </c>
    </row>
    <row r="106" spans="17:25" ht="30" customHeight="1" x14ac:dyDescent="0.3">
      <c r="Q106" s="13"/>
      <c r="R106" s="13"/>
      <c r="S106" s="13"/>
      <c r="T106" s="13"/>
      <c r="U106" s="13"/>
      <c r="V106" s="13"/>
      <c r="Y106" s="44" t="s">
        <v>43</v>
      </c>
    </row>
    <row r="107" spans="17:25" ht="30" customHeight="1" x14ac:dyDescent="0.3">
      <c r="Q107" s="13"/>
      <c r="R107" s="13"/>
      <c r="S107" s="13"/>
      <c r="T107" s="13"/>
      <c r="U107" s="13"/>
      <c r="V107" s="13"/>
      <c r="Y107" s="44" t="s">
        <v>44</v>
      </c>
    </row>
    <row r="108" spans="17:25" ht="30" customHeight="1" x14ac:dyDescent="0.3">
      <c r="Q108" s="13"/>
      <c r="R108" s="13"/>
      <c r="S108" s="13"/>
      <c r="T108" s="13"/>
      <c r="U108" s="13"/>
      <c r="V108" s="13"/>
      <c r="Y108" s="44" t="s">
        <v>45</v>
      </c>
    </row>
    <row r="109" spans="17:25" ht="30" customHeight="1" x14ac:dyDescent="0.3">
      <c r="Q109" s="13"/>
      <c r="R109" s="13"/>
      <c r="S109" s="13"/>
      <c r="T109" s="13"/>
      <c r="U109" s="13"/>
      <c r="V109" s="13"/>
      <c r="Y109" s="44" t="s">
        <v>46</v>
      </c>
    </row>
    <row r="110" spans="17:25" ht="30" customHeight="1" x14ac:dyDescent="0.3">
      <c r="Q110" s="13"/>
      <c r="R110" s="13"/>
      <c r="S110" s="13"/>
      <c r="T110" s="13"/>
      <c r="U110" s="13"/>
      <c r="V110" s="13"/>
      <c r="Y110" s="44" t="s">
        <v>47</v>
      </c>
    </row>
    <row r="111" spans="17:25" ht="30" customHeight="1" x14ac:dyDescent="0.3">
      <c r="Q111" s="13"/>
      <c r="R111" s="13"/>
      <c r="S111" s="13"/>
      <c r="T111" s="13"/>
      <c r="U111" s="13"/>
      <c r="V111" s="13"/>
      <c r="Y111" s="44" t="s">
        <v>48</v>
      </c>
    </row>
    <row r="112" spans="17:25" ht="30" customHeight="1" x14ac:dyDescent="0.3">
      <c r="Q112" s="13"/>
      <c r="R112" s="13"/>
      <c r="S112" s="13"/>
      <c r="T112" s="13"/>
      <c r="U112" s="13"/>
      <c r="V112" s="13"/>
      <c r="Y112" s="44" t="s">
        <v>49</v>
      </c>
    </row>
    <row r="113" spans="12:25" ht="30" customHeight="1" x14ac:dyDescent="0.3">
      <c r="Q113" s="13"/>
      <c r="R113" s="13"/>
      <c r="S113" s="13"/>
      <c r="T113" s="13"/>
      <c r="U113" s="13"/>
      <c r="V113" s="13"/>
      <c r="Y113" s="44" t="s">
        <v>50</v>
      </c>
    </row>
    <row r="114" spans="12:25" ht="30" customHeight="1" x14ac:dyDescent="0.3">
      <c r="Q114" s="13"/>
      <c r="R114" s="13"/>
      <c r="S114" s="13"/>
      <c r="T114" s="13"/>
      <c r="U114" s="13"/>
      <c r="V114" s="13"/>
      <c r="Y114" s="45" t="s">
        <v>51</v>
      </c>
    </row>
    <row r="115" spans="12:25" ht="30" customHeight="1" x14ac:dyDescent="0.3">
      <c r="Q115" s="13"/>
      <c r="R115" s="13"/>
      <c r="S115" s="13"/>
      <c r="T115" s="13"/>
      <c r="U115" s="13"/>
      <c r="V115" s="13"/>
      <c r="Y115" s="44" t="s">
        <v>52</v>
      </c>
    </row>
    <row r="116" spans="12:25" ht="30" customHeight="1" x14ac:dyDescent="0.3">
      <c r="Q116" s="13"/>
      <c r="R116" s="13"/>
      <c r="S116" s="13"/>
      <c r="T116" s="13"/>
      <c r="U116" s="13"/>
      <c r="V116" s="13"/>
      <c r="Y116" s="44" t="s">
        <v>53</v>
      </c>
    </row>
    <row r="117" spans="12:25" ht="30" customHeight="1" x14ac:dyDescent="0.3">
      <c r="Q117" s="13"/>
      <c r="R117" s="13"/>
      <c r="S117" s="13"/>
      <c r="T117" s="13"/>
      <c r="U117" s="13"/>
      <c r="V117" s="13"/>
      <c r="Y117" s="45" t="s">
        <v>54</v>
      </c>
    </row>
    <row r="118" spans="12:25" ht="30" customHeight="1" x14ac:dyDescent="0.3">
      <c r="Q118" s="13"/>
      <c r="R118" s="13"/>
      <c r="S118" s="13"/>
      <c r="T118" s="13"/>
      <c r="U118" s="13"/>
      <c r="V118" s="13"/>
      <c r="Y118" s="45" t="s">
        <v>55</v>
      </c>
    </row>
    <row r="119" spans="12:25" ht="30" customHeight="1" x14ac:dyDescent="0.3">
      <c r="Q119" s="13"/>
      <c r="R119" s="13"/>
      <c r="S119" s="13"/>
      <c r="T119" s="13"/>
      <c r="U119" s="13"/>
      <c r="V119" s="13"/>
      <c r="Y119" s="44" t="s">
        <v>56</v>
      </c>
    </row>
    <row r="120" spans="12:25" ht="30" customHeight="1" x14ac:dyDescent="0.3">
      <c r="Q120" s="13"/>
      <c r="R120" s="13"/>
      <c r="S120" s="13"/>
      <c r="T120" s="13"/>
      <c r="U120" s="13"/>
      <c r="V120" s="13"/>
      <c r="Y120" s="45" t="s">
        <v>57</v>
      </c>
    </row>
    <row r="121" spans="12:25" ht="56.25" customHeight="1" x14ac:dyDescent="0.3">
      <c r="L121" s="163"/>
      <c r="M121" s="163"/>
      <c r="N121" s="38"/>
      <c r="O121" s="38"/>
      <c r="P121" s="38"/>
      <c r="Q121" s="14"/>
      <c r="R121" s="14"/>
      <c r="S121" s="14"/>
      <c r="T121" s="14"/>
      <c r="U121" s="14"/>
      <c r="V121" s="13"/>
      <c r="Y121" s="44" t="s">
        <v>58</v>
      </c>
    </row>
    <row r="122" spans="12:25" ht="29.25" customHeight="1" x14ac:dyDescent="0.3">
      <c r="L122" s="38" t="s">
        <v>17</v>
      </c>
      <c r="M122" s="38"/>
      <c r="N122" s="38"/>
      <c r="O122" s="38"/>
      <c r="P122" s="38"/>
      <c r="Q122" s="14"/>
      <c r="R122" s="14"/>
      <c r="S122" s="164" t="s">
        <v>100</v>
      </c>
      <c r="T122" s="164"/>
      <c r="U122" s="14"/>
      <c r="V122" s="13"/>
      <c r="Y122" s="45" t="s">
        <v>59</v>
      </c>
    </row>
    <row r="123" spans="12:25" ht="18" customHeight="1" x14ac:dyDescent="0.3">
      <c r="L123" s="38" t="s">
        <v>103</v>
      </c>
      <c r="M123" s="38"/>
      <c r="N123" s="38"/>
      <c r="O123" s="38"/>
      <c r="P123" s="38"/>
      <c r="Q123" s="14"/>
      <c r="R123" s="14"/>
      <c r="S123" s="164" t="s">
        <v>98</v>
      </c>
      <c r="T123" s="164"/>
      <c r="U123" s="14"/>
      <c r="V123" s="13"/>
      <c r="Y123" s="45" t="s">
        <v>60</v>
      </c>
    </row>
    <row r="124" spans="12:25" ht="33" customHeight="1" x14ac:dyDescent="0.3">
      <c r="L124" s="38" t="s">
        <v>104</v>
      </c>
      <c r="M124" s="38"/>
      <c r="N124" s="38"/>
      <c r="O124" s="38"/>
      <c r="P124" s="38"/>
      <c r="Q124" s="14"/>
      <c r="R124" s="14"/>
      <c r="S124" s="164" t="s">
        <v>94</v>
      </c>
      <c r="T124" s="164"/>
      <c r="U124" s="14"/>
      <c r="V124" s="13"/>
      <c r="Y124" s="45" t="s">
        <v>61</v>
      </c>
    </row>
    <row r="125" spans="12:25" ht="34.5" customHeight="1" x14ac:dyDescent="0.3">
      <c r="L125" s="38" t="s">
        <v>105</v>
      </c>
      <c r="M125" s="38"/>
      <c r="N125" s="38"/>
      <c r="O125" s="38"/>
      <c r="P125" s="38"/>
      <c r="Q125" s="14"/>
      <c r="R125" s="14"/>
      <c r="S125" s="164" t="s">
        <v>173</v>
      </c>
      <c r="T125" s="164"/>
      <c r="U125" s="14"/>
      <c r="V125" s="13"/>
      <c r="Y125" s="45" t="s">
        <v>62</v>
      </c>
    </row>
    <row r="126" spans="12:25" ht="45" customHeight="1" x14ac:dyDescent="0.3">
      <c r="L126" s="38" t="s">
        <v>106</v>
      </c>
      <c r="M126" s="38"/>
      <c r="N126" s="38"/>
      <c r="O126" s="38"/>
      <c r="P126" s="38"/>
      <c r="Q126" s="14"/>
      <c r="R126" s="14"/>
      <c r="S126" s="164" t="s">
        <v>95</v>
      </c>
      <c r="T126" s="164"/>
      <c r="U126" s="14"/>
      <c r="V126" s="13"/>
      <c r="Y126" s="45" t="s">
        <v>63</v>
      </c>
    </row>
    <row r="127" spans="12:25" ht="30" customHeight="1" x14ac:dyDescent="0.3">
      <c r="L127" s="38" t="s">
        <v>115</v>
      </c>
      <c r="M127" s="38"/>
      <c r="N127" s="38"/>
      <c r="O127" s="38"/>
      <c r="P127" s="38"/>
      <c r="Q127" s="14"/>
      <c r="R127" s="14"/>
      <c r="S127" s="164" t="s">
        <v>96</v>
      </c>
      <c r="T127" s="14"/>
      <c r="U127" s="14"/>
      <c r="V127" s="13"/>
      <c r="Y127" s="45" t="s">
        <v>64</v>
      </c>
    </row>
    <row r="128" spans="12:25" ht="30" customHeight="1" x14ac:dyDescent="0.3">
      <c r="Q128" s="13"/>
      <c r="R128" s="13"/>
      <c r="S128" s="13"/>
      <c r="T128" s="13"/>
      <c r="U128" s="13"/>
      <c r="V128" s="13"/>
      <c r="Y128" s="44" t="s">
        <v>65</v>
      </c>
    </row>
    <row r="129" spans="17:25" ht="30" customHeight="1" x14ac:dyDescent="0.3">
      <c r="Q129" s="13"/>
      <c r="R129" s="13"/>
      <c r="S129" s="13"/>
      <c r="T129" s="13"/>
      <c r="U129" s="13"/>
      <c r="V129" s="13"/>
      <c r="Y129" s="45" t="s">
        <v>66</v>
      </c>
    </row>
    <row r="130" spans="17:25" ht="30" customHeight="1" x14ac:dyDescent="0.3">
      <c r="Q130" s="13"/>
      <c r="R130" s="13"/>
      <c r="S130" s="13"/>
      <c r="T130" s="13"/>
      <c r="U130" s="13"/>
      <c r="V130" s="13"/>
      <c r="Y130" s="44" t="s">
        <v>90</v>
      </c>
    </row>
    <row r="131" spans="17:25" ht="30" customHeight="1" x14ac:dyDescent="0.3">
      <c r="Q131" s="13"/>
      <c r="R131" s="13"/>
      <c r="S131" s="13"/>
      <c r="T131" s="13"/>
      <c r="U131" s="13"/>
      <c r="V131" s="13"/>
      <c r="Y131" s="45" t="s">
        <v>67</v>
      </c>
    </row>
    <row r="132" spans="17:25" ht="30" customHeight="1" x14ac:dyDescent="0.3">
      <c r="Q132" s="13"/>
      <c r="R132" s="13"/>
      <c r="S132" s="13"/>
      <c r="T132" s="13"/>
      <c r="U132" s="13"/>
      <c r="V132" s="13"/>
      <c r="Y132" s="44" t="s">
        <v>68</v>
      </c>
    </row>
    <row r="133" spans="17:25" ht="30" customHeight="1" x14ac:dyDescent="0.3">
      <c r="Q133" s="13"/>
      <c r="R133" s="13"/>
      <c r="S133" s="13"/>
      <c r="T133" s="13"/>
      <c r="U133" s="13"/>
      <c r="V133" s="13"/>
      <c r="Y133" s="45" t="s">
        <v>69</v>
      </c>
    </row>
    <row r="134" spans="17:25" ht="30" customHeight="1" x14ac:dyDescent="0.3">
      <c r="Q134" s="13"/>
      <c r="R134" s="13"/>
      <c r="S134" s="13"/>
      <c r="T134" s="13"/>
      <c r="U134" s="13"/>
      <c r="V134" s="13"/>
      <c r="Y134" s="45" t="s">
        <v>70</v>
      </c>
    </row>
    <row r="135" spans="17:25" ht="30" customHeight="1" x14ac:dyDescent="0.3">
      <c r="Q135" s="13"/>
      <c r="R135" s="13"/>
      <c r="S135" s="13"/>
      <c r="T135" s="13"/>
      <c r="U135" s="13"/>
      <c r="V135" s="13"/>
      <c r="Y135" s="44" t="s">
        <v>71</v>
      </c>
    </row>
    <row r="136" spans="17:25" ht="30" customHeight="1" x14ac:dyDescent="0.3">
      <c r="Q136" s="13"/>
      <c r="R136" s="13"/>
      <c r="S136" s="13"/>
      <c r="T136" s="13"/>
      <c r="U136" s="13"/>
      <c r="V136" s="13"/>
      <c r="Y136" s="44" t="s">
        <v>72</v>
      </c>
    </row>
    <row r="137" spans="17:25" ht="30" customHeight="1" x14ac:dyDescent="0.3">
      <c r="Q137" s="13"/>
      <c r="R137" s="13"/>
      <c r="S137" s="13"/>
      <c r="T137" s="13"/>
      <c r="U137" s="13"/>
      <c r="V137" s="13"/>
      <c r="Y137" s="45" t="s">
        <v>73</v>
      </c>
    </row>
    <row r="138" spans="17:25" ht="30" customHeight="1" x14ac:dyDescent="0.3">
      <c r="Q138" s="13"/>
      <c r="R138" s="13"/>
      <c r="S138" s="13"/>
      <c r="T138" s="13"/>
      <c r="U138" s="13"/>
      <c r="V138" s="13"/>
      <c r="Y138" s="45" t="s">
        <v>74</v>
      </c>
    </row>
    <row r="139" spans="17:25" ht="30" customHeight="1" x14ac:dyDescent="0.3">
      <c r="Q139" s="13"/>
      <c r="R139" s="13"/>
      <c r="S139" s="13"/>
      <c r="T139" s="13"/>
      <c r="U139" s="13"/>
      <c r="V139" s="13"/>
      <c r="Y139" s="45" t="s">
        <v>75</v>
      </c>
    </row>
    <row r="140" spans="17:25" ht="30" customHeight="1" x14ac:dyDescent="0.3">
      <c r="Q140" s="13"/>
      <c r="R140" s="13"/>
      <c r="S140" s="13"/>
      <c r="T140" s="13"/>
      <c r="U140" s="13"/>
      <c r="V140" s="13"/>
      <c r="Y140" s="44" t="s">
        <v>76</v>
      </c>
    </row>
    <row r="141" spans="17:25" ht="30" customHeight="1" x14ac:dyDescent="0.3">
      <c r="Q141" s="13"/>
      <c r="R141" s="13"/>
      <c r="S141" s="13"/>
      <c r="T141" s="13"/>
      <c r="U141" s="13"/>
      <c r="V141" s="13"/>
      <c r="Y141" s="44" t="s">
        <v>77</v>
      </c>
    </row>
    <row r="142" spans="17:25" ht="30" customHeight="1" x14ac:dyDescent="0.3">
      <c r="Q142" s="13"/>
      <c r="R142" s="13"/>
      <c r="S142" s="13"/>
      <c r="T142" s="13"/>
      <c r="U142" s="13"/>
      <c r="V142" s="13"/>
      <c r="Y142" s="45" t="s">
        <v>78</v>
      </c>
    </row>
    <row r="143" spans="17:25" ht="30" customHeight="1" x14ac:dyDescent="0.3">
      <c r="Q143" s="13"/>
      <c r="R143" s="13"/>
      <c r="S143" s="13"/>
      <c r="T143" s="13"/>
      <c r="U143" s="13"/>
      <c r="V143" s="13"/>
      <c r="Y143" s="44" t="s">
        <v>79</v>
      </c>
    </row>
    <row r="144" spans="17:25" ht="30" customHeight="1" x14ac:dyDescent="0.3">
      <c r="Q144" s="13"/>
      <c r="R144" s="13"/>
      <c r="S144" s="13"/>
      <c r="T144" s="13"/>
      <c r="U144" s="13"/>
      <c r="V144" s="13"/>
      <c r="Y144" s="45" t="s">
        <v>80</v>
      </c>
    </row>
    <row r="145" spans="17:25" ht="30" customHeight="1" x14ac:dyDescent="0.3">
      <c r="Q145" s="13"/>
      <c r="R145" s="13"/>
      <c r="S145" s="13"/>
      <c r="T145" s="13"/>
      <c r="U145" s="13"/>
      <c r="V145" s="13"/>
      <c r="Y145" s="45" t="s">
        <v>81</v>
      </c>
    </row>
    <row r="146" spans="17:25" ht="30" customHeight="1" x14ac:dyDescent="0.3">
      <c r="Q146" s="13"/>
      <c r="R146" s="13"/>
      <c r="S146" s="13"/>
      <c r="T146" s="13"/>
      <c r="U146" s="13"/>
      <c r="V146" s="13"/>
      <c r="Y146" s="45" t="s">
        <v>82</v>
      </c>
    </row>
    <row r="147" spans="17:25" ht="30" customHeight="1" x14ac:dyDescent="0.3">
      <c r="Q147" s="13"/>
      <c r="R147" s="13"/>
      <c r="S147" s="13"/>
      <c r="T147" s="13"/>
      <c r="U147" s="13"/>
      <c r="V147" s="13"/>
      <c r="Y147" s="45" t="s">
        <v>83</v>
      </c>
    </row>
    <row r="148" spans="17:25" ht="30" customHeight="1" x14ac:dyDescent="0.3">
      <c r="Q148" s="13"/>
      <c r="R148" s="13"/>
      <c r="S148" s="13"/>
      <c r="T148" s="13"/>
      <c r="U148" s="13"/>
      <c r="V148" s="13"/>
      <c r="Y148" s="45" t="s">
        <v>84</v>
      </c>
    </row>
    <row r="149" spans="17:25" ht="30" customHeight="1" x14ac:dyDescent="0.3">
      <c r="Q149" s="13"/>
      <c r="R149" s="13"/>
      <c r="S149" s="13"/>
      <c r="T149" s="13"/>
      <c r="U149" s="13"/>
      <c r="V149" s="13"/>
    </row>
    <row r="150" spans="17:25" ht="30" customHeight="1" x14ac:dyDescent="0.3">
      <c r="Q150" s="13"/>
      <c r="R150" s="13"/>
      <c r="S150" s="13"/>
      <c r="T150" s="13"/>
      <c r="U150" s="13"/>
      <c r="V150" s="13"/>
    </row>
    <row r="151" spans="17:25" ht="30" customHeight="1" x14ac:dyDescent="0.3">
      <c r="Q151" s="13"/>
      <c r="R151" s="13"/>
      <c r="S151" s="13"/>
      <c r="T151" s="13"/>
      <c r="U151" s="13"/>
      <c r="V151" s="13"/>
    </row>
    <row r="152" spans="17:25" ht="30" customHeight="1" x14ac:dyDescent="0.3">
      <c r="Q152" s="13"/>
      <c r="R152" s="13"/>
      <c r="S152" s="13"/>
      <c r="T152" s="13"/>
      <c r="U152" s="13"/>
      <c r="V152" s="13"/>
    </row>
    <row r="153" spans="17:25" ht="30" customHeight="1" x14ac:dyDescent="0.3">
      <c r="Q153" s="13"/>
      <c r="R153" s="13"/>
      <c r="S153" s="13"/>
      <c r="T153" s="13"/>
      <c r="U153" s="13"/>
      <c r="V153" s="13"/>
    </row>
    <row r="154" spans="17:25" ht="30" customHeight="1" x14ac:dyDescent="0.3">
      <c r="Q154" s="13"/>
      <c r="R154" s="13"/>
      <c r="S154" s="13"/>
      <c r="T154" s="13"/>
      <c r="U154" s="13"/>
      <c r="V154" s="13"/>
    </row>
    <row r="155" spans="17:25" ht="30" customHeight="1" x14ac:dyDescent="0.3">
      <c r="Q155" s="13"/>
      <c r="R155" s="13"/>
      <c r="S155" s="13"/>
      <c r="T155" s="13"/>
      <c r="U155" s="13"/>
      <c r="V155" s="13"/>
    </row>
    <row r="156" spans="17:25" ht="30" customHeight="1" x14ac:dyDescent="0.3">
      <c r="Q156" s="13"/>
      <c r="R156" s="13"/>
      <c r="S156" s="13"/>
      <c r="T156" s="13"/>
      <c r="U156" s="13"/>
      <c r="V156" s="13"/>
    </row>
    <row r="157" spans="17:25" ht="30" customHeight="1" x14ac:dyDescent="0.3">
      <c r="Q157" s="13"/>
      <c r="R157" s="13"/>
      <c r="S157" s="13"/>
      <c r="T157" s="13"/>
      <c r="U157" s="13"/>
      <c r="V157" s="13"/>
    </row>
    <row r="158" spans="17:25" ht="30" customHeight="1" x14ac:dyDescent="0.3">
      <c r="Q158" s="13"/>
      <c r="R158" s="13"/>
      <c r="S158" s="13"/>
      <c r="T158" s="13"/>
      <c r="U158" s="13"/>
      <c r="V158" s="13"/>
    </row>
    <row r="159" spans="17:25" ht="30" customHeight="1" x14ac:dyDescent="0.3">
      <c r="Q159" s="13"/>
      <c r="R159" s="13"/>
      <c r="S159" s="13"/>
      <c r="T159" s="13"/>
      <c r="U159" s="13"/>
      <c r="V159" s="13"/>
    </row>
    <row r="160" spans="17:25" ht="30" customHeight="1" x14ac:dyDescent="0.3">
      <c r="Q160" s="13"/>
      <c r="R160" s="13"/>
      <c r="S160" s="13"/>
      <c r="T160" s="13"/>
      <c r="U160" s="13"/>
      <c r="V160" s="13"/>
    </row>
    <row r="161" spans="17:22" ht="30" customHeight="1" x14ac:dyDescent="0.3">
      <c r="Q161" s="13"/>
      <c r="R161" s="13"/>
      <c r="S161" s="13"/>
      <c r="T161" s="13"/>
      <c r="U161" s="13"/>
      <c r="V161" s="13"/>
    </row>
    <row r="162" spans="17:22" ht="30" customHeight="1" x14ac:dyDescent="0.3">
      <c r="Q162" s="13"/>
      <c r="R162" s="13"/>
      <c r="S162" s="13"/>
      <c r="T162" s="13"/>
      <c r="U162" s="13"/>
      <c r="V162" s="13"/>
    </row>
    <row r="163" spans="17:22" ht="30" customHeight="1" x14ac:dyDescent="0.3">
      <c r="Q163" s="13"/>
      <c r="R163" s="13"/>
      <c r="S163" s="13"/>
      <c r="T163" s="13"/>
      <c r="U163" s="13"/>
      <c r="V163" s="13"/>
    </row>
    <row r="164" spans="17:22" ht="30" customHeight="1" x14ac:dyDescent="0.3">
      <c r="Q164" s="13"/>
      <c r="R164" s="13"/>
      <c r="S164" s="13"/>
      <c r="T164" s="13"/>
      <c r="U164" s="13"/>
      <c r="V164" s="13"/>
    </row>
    <row r="165" spans="17:22" ht="30" customHeight="1" x14ac:dyDescent="0.3">
      <c r="Q165" s="13"/>
      <c r="R165" s="13"/>
      <c r="S165" s="13"/>
      <c r="T165" s="13"/>
      <c r="U165" s="13"/>
      <c r="V165" s="13"/>
    </row>
    <row r="166" spans="17:22" ht="30" customHeight="1" x14ac:dyDescent="0.3">
      <c r="Q166" s="13"/>
      <c r="R166" s="13"/>
      <c r="S166" s="13"/>
      <c r="T166" s="13"/>
      <c r="U166" s="13"/>
      <c r="V166" s="13"/>
    </row>
    <row r="167" spans="17:22" ht="30" customHeight="1" x14ac:dyDescent="0.3">
      <c r="Q167" s="13"/>
      <c r="R167" s="13"/>
      <c r="S167" s="13"/>
      <c r="T167" s="13"/>
      <c r="U167" s="13"/>
      <c r="V167" s="13"/>
    </row>
    <row r="168" spans="17:22" ht="30" customHeight="1" x14ac:dyDescent="0.3">
      <c r="Q168" s="13"/>
      <c r="R168" s="13"/>
      <c r="S168" s="13"/>
      <c r="T168" s="13"/>
      <c r="U168" s="13"/>
      <c r="V168" s="13"/>
    </row>
    <row r="169" spans="17:22" ht="30" customHeight="1" x14ac:dyDescent="0.3">
      <c r="Q169" s="13"/>
      <c r="R169" s="13"/>
      <c r="S169" s="13"/>
      <c r="T169" s="13"/>
      <c r="U169" s="13"/>
      <c r="V169" s="13"/>
    </row>
    <row r="170" spans="17:22" ht="30" customHeight="1" x14ac:dyDescent="0.3">
      <c r="Q170" s="13"/>
      <c r="R170" s="13"/>
      <c r="S170" s="13"/>
      <c r="T170" s="13"/>
      <c r="U170" s="13"/>
      <c r="V170" s="13"/>
    </row>
    <row r="171" spans="17:22" ht="30" customHeight="1" x14ac:dyDescent="0.3">
      <c r="Q171" s="13"/>
      <c r="R171" s="13"/>
      <c r="S171" s="13"/>
      <c r="T171" s="13"/>
      <c r="U171" s="13"/>
      <c r="V171" s="13"/>
    </row>
    <row r="172" spans="17:22" ht="30" customHeight="1" x14ac:dyDescent="0.3">
      <c r="Q172" s="13"/>
      <c r="R172" s="13"/>
      <c r="S172" s="13"/>
      <c r="T172" s="13"/>
      <c r="U172" s="13"/>
      <c r="V172" s="13"/>
    </row>
    <row r="173" spans="17:22" ht="30" customHeight="1" x14ac:dyDescent="0.3">
      <c r="Q173" s="13"/>
      <c r="R173" s="13"/>
      <c r="S173" s="13"/>
      <c r="T173" s="13"/>
      <c r="U173" s="13"/>
      <c r="V173" s="13"/>
    </row>
    <row r="174" spans="17:22" ht="30" customHeight="1" x14ac:dyDescent="0.3">
      <c r="Q174" s="13"/>
      <c r="R174" s="13"/>
      <c r="S174" s="13"/>
      <c r="T174" s="13"/>
      <c r="U174" s="13"/>
      <c r="V174" s="13"/>
    </row>
    <row r="175" spans="17:22" ht="30" customHeight="1" x14ac:dyDescent="0.3">
      <c r="Q175" s="13"/>
      <c r="R175" s="13"/>
      <c r="S175" s="13"/>
      <c r="T175" s="13"/>
      <c r="U175" s="13"/>
      <c r="V175" s="13"/>
    </row>
    <row r="176" spans="17:22" ht="30" customHeight="1" x14ac:dyDescent="0.3">
      <c r="Q176" s="13"/>
      <c r="R176" s="13"/>
      <c r="S176" s="13"/>
      <c r="T176" s="13"/>
      <c r="U176" s="13"/>
      <c r="V176" s="13"/>
    </row>
    <row r="177" spans="17:22" ht="30" customHeight="1" x14ac:dyDescent="0.3">
      <c r="Q177" s="13"/>
      <c r="R177" s="13"/>
      <c r="S177" s="13"/>
      <c r="T177" s="13"/>
      <c r="U177" s="13"/>
      <c r="V177" s="13"/>
    </row>
    <row r="178" spans="17:22" ht="30" customHeight="1" x14ac:dyDescent="0.3">
      <c r="Q178" s="13"/>
      <c r="R178" s="13"/>
      <c r="S178" s="13"/>
      <c r="T178" s="13"/>
      <c r="U178" s="13"/>
      <c r="V178" s="13"/>
    </row>
    <row r="179" spans="17:22" ht="30" customHeight="1" x14ac:dyDescent="0.3">
      <c r="Q179" s="13"/>
      <c r="R179" s="13"/>
      <c r="S179" s="13"/>
      <c r="T179" s="13"/>
      <c r="U179" s="13"/>
      <c r="V179" s="13"/>
    </row>
    <row r="180" spans="17:22" ht="30" customHeight="1" x14ac:dyDescent="0.3">
      <c r="Q180" s="13"/>
      <c r="R180" s="13"/>
      <c r="S180" s="13"/>
      <c r="T180" s="13"/>
      <c r="U180" s="13"/>
      <c r="V180" s="13"/>
    </row>
    <row r="181" spans="17:22" ht="30" customHeight="1" x14ac:dyDescent="0.3">
      <c r="Q181" s="13"/>
      <c r="R181" s="13"/>
      <c r="S181" s="13"/>
      <c r="T181" s="13"/>
      <c r="U181" s="13"/>
      <c r="V181" s="13"/>
    </row>
    <row r="182" spans="17:22" ht="30" customHeight="1" x14ac:dyDescent="0.3">
      <c r="Q182" s="13"/>
      <c r="R182" s="13"/>
      <c r="S182" s="13"/>
      <c r="T182" s="13"/>
      <c r="U182" s="13"/>
      <c r="V182" s="13"/>
    </row>
    <row r="183" spans="17:22" ht="30" customHeight="1" x14ac:dyDescent="0.3">
      <c r="Q183" s="13"/>
      <c r="R183" s="13"/>
      <c r="S183" s="13"/>
      <c r="T183" s="13"/>
      <c r="U183" s="13"/>
      <c r="V183" s="13"/>
    </row>
    <row r="184" spans="17:22" ht="30" customHeight="1" x14ac:dyDescent="0.3">
      <c r="Q184" s="13"/>
      <c r="R184" s="13"/>
      <c r="S184" s="13"/>
      <c r="T184" s="13"/>
      <c r="U184" s="13"/>
      <c r="V184" s="13"/>
    </row>
    <row r="185" spans="17:22" ht="30" customHeight="1" x14ac:dyDescent="0.3">
      <c r="Q185" s="13"/>
      <c r="R185" s="13"/>
      <c r="S185" s="13"/>
      <c r="T185" s="13"/>
      <c r="U185" s="13"/>
      <c r="V185" s="13"/>
    </row>
    <row r="186" spans="17:22" ht="30" customHeight="1" x14ac:dyDescent="0.3">
      <c r="Q186" s="13"/>
      <c r="R186" s="13"/>
      <c r="S186" s="13"/>
      <c r="T186" s="13"/>
      <c r="U186" s="13"/>
      <c r="V186" s="13"/>
    </row>
    <row r="187" spans="17:22" ht="30" customHeight="1" x14ac:dyDescent="0.3">
      <c r="Q187" s="13"/>
      <c r="R187" s="13"/>
      <c r="S187" s="13"/>
      <c r="T187" s="13"/>
      <c r="U187" s="13"/>
      <c r="V187" s="13"/>
    </row>
    <row r="188" spans="17:22" ht="30" customHeight="1" x14ac:dyDescent="0.3">
      <c r="Q188" s="13"/>
      <c r="R188" s="13"/>
      <c r="S188" s="13"/>
      <c r="T188" s="13"/>
      <c r="U188" s="13"/>
      <c r="V188" s="13"/>
    </row>
    <row r="189" spans="17:22" ht="30" customHeight="1" x14ac:dyDescent="0.3">
      <c r="Q189" s="13"/>
      <c r="R189" s="13"/>
      <c r="S189" s="13"/>
      <c r="T189" s="13"/>
      <c r="U189" s="13"/>
      <c r="V189" s="13"/>
    </row>
    <row r="190" spans="17:22" ht="30" customHeight="1" x14ac:dyDescent="0.3">
      <c r="Q190" s="13"/>
      <c r="R190" s="13"/>
      <c r="S190" s="13"/>
      <c r="T190" s="13"/>
      <c r="U190" s="13"/>
      <c r="V190" s="13"/>
    </row>
    <row r="191" spans="17:22" ht="30" customHeight="1" x14ac:dyDescent="0.3">
      <c r="Q191" s="13"/>
      <c r="R191" s="13"/>
      <c r="S191" s="13"/>
      <c r="T191" s="13"/>
      <c r="U191" s="13"/>
      <c r="V191" s="13"/>
    </row>
    <row r="192" spans="17:22" ht="30" customHeight="1" x14ac:dyDescent="0.3">
      <c r="Q192" s="13"/>
      <c r="R192" s="13"/>
      <c r="S192" s="13"/>
      <c r="T192" s="13"/>
      <c r="U192" s="13"/>
      <c r="V192" s="13"/>
    </row>
    <row r="193" spans="17:22" ht="30" customHeight="1" x14ac:dyDescent="0.3">
      <c r="Q193" s="13"/>
      <c r="R193" s="13"/>
      <c r="S193" s="13"/>
      <c r="T193" s="13"/>
      <c r="U193" s="13"/>
      <c r="V193" s="13"/>
    </row>
    <row r="194" spans="17:22" ht="30" customHeight="1" x14ac:dyDescent="0.3">
      <c r="Q194" s="13"/>
      <c r="R194" s="13"/>
      <c r="S194" s="13"/>
      <c r="T194" s="13"/>
      <c r="U194" s="13"/>
      <c r="V194" s="13"/>
    </row>
    <row r="195" spans="17:22" ht="30" customHeight="1" x14ac:dyDescent="0.3">
      <c r="Q195" s="13"/>
      <c r="R195" s="13"/>
      <c r="S195" s="13"/>
      <c r="T195" s="13"/>
      <c r="U195" s="13"/>
      <c r="V195" s="13"/>
    </row>
    <row r="196" spans="17:22" ht="30" customHeight="1" x14ac:dyDescent="0.3">
      <c r="Q196" s="13"/>
      <c r="R196" s="13"/>
      <c r="S196" s="13"/>
      <c r="T196" s="13"/>
      <c r="U196" s="13"/>
      <c r="V196" s="13"/>
    </row>
    <row r="197" spans="17:22" ht="30" customHeight="1" x14ac:dyDescent="0.3">
      <c r="Q197" s="13"/>
      <c r="R197" s="13"/>
      <c r="S197" s="13"/>
      <c r="T197" s="13"/>
      <c r="U197" s="13"/>
      <c r="V197" s="13"/>
    </row>
    <row r="198" spans="17:22" ht="30" customHeight="1" x14ac:dyDescent="0.3">
      <c r="Q198" s="13"/>
      <c r="R198" s="13"/>
      <c r="S198" s="13"/>
      <c r="T198" s="13"/>
      <c r="U198" s="13"/>
      <c r="V198" s="13"/>
    </row>
    <row r="199" spans="17:22" ht="30" customHeight="1" x14ac:dyDescent="0.3">
      <c r="Q199" s="13"/>
      <c r="R199" s="13"/>
      <c r="S199" s="13"/>
      <c r="T199" s="13"/>
      <c r="U199" s="13"/>
      <c r="V199" s="13"/>
    </row>
    <row r="200" spans="17:22" ht="30" customHeight="1" x14ac:dyDescent="0.3">
      <c r="Q200" s="13"/>
      <c r="R200" s="13"/>
      <c r="S200" s="13"/>
      <c r="T200" s="13"/>
      <c r="U200" s="13"/>
      <c r="V200" s="13"/>
    </row>
    <row r="201" spans="17:22" ht="30" customHeight="1" x14ac:dyDescent="0.3">
      <c r="Q201" s="13"/>
      <c r="R201" s="13"/>
      <c r="S201" s="13"/>
      <c r="T201" s="13"/>
      <c r="U201" s="13"/>
      <c r="V201" s="13"/>
    </row>
    <row r="202" spans="17:22" ht="30" customHeight="1" x14ac:dyDescent="0.3">
      <c r="Q202" s="13"/>
      <c r="R202" s="13"/>
      <c r="S202" s="13"/>
      <c r="T202" s="13"/>
      <c r="U202" s="13"/>
      <c r="V202" s="13"/>
    </row>
    <row r="203" spans="17:22" ht="30" customHeight="1" x14ac:dyDescent="0.3">
      <c r="Q203" s="13"/>
      <c r="R203" s="13"/>
      <c r="S203" s="13"/>
      <c r="T203" s="13"/>
      <c r="U203" s="13"/>
      <c r="V203" s="13"/>
    </row>
    <row r="204" spans="17:22" ht="30" customHeight="1" x14ac:dyDescent="0.3">
      <c r="Q204" s="13"/>
      <c r="R204" s="13"/>
      <c r="S204" s="13"/>
      <c r="T204" s="13"/>
      <c r="U204" s="13"/>
      <c r="V204" s="13"/>
    </row>
    <row r="205" spans="17:22" ht="30" customHeight="1" x14ac:dyDescent="0.3">
      <c r="Q205" s="13"/>
      <c r="R205" s="13"/>
      <c r="S205" s="13"/>
      <c r="T205" s="13"/>
      <c r="U205" s="13"/>
      <c r="V205" s="13"/>
    </row>
    <row r="206" spans="17:22" ht="30" customHeight="1" x14ac:dyDescent="0.3">
      <c r="Q206" s="13"/>
      <c r="R206" s="13"/>
      <c r="S206" s="13"/>
      <c r="T206" s="13"/>
      <c r="U206" s="13"/>
      <c r="V206" s="13"/>
    </row>
    <row r="207" spans="17:22" ht="30" customHeight="1" x14ac:dyDescent="0.3">
      <c r="Q207" s="13"/>
      <c r="R207" s="13"/>
      <c r="S207" s="13"/>
      <c r="T207" s="13"/>
      <c r="U207" s="13"/>
      <c r="V207" s="13"/>
    </row>
    <row r="208" spans="17:22" ht="30" customHeight="1" x14ac:dyDescent="0.3">
      <c r="Q208" s="13"/>
      <c r="R208" s="13"/>
      <c r="S208" s="13"/>
      <c r="T208" s="13"/>
      <c r="U208" s="13"/>
      <c r="V208" s="13"/>
    </row>
    <row r="209" spans="17:22" ht="30" customHeight="1" x14ac:dyDescent="0.3">
      <c r="Q209" s="13"/>
      <c r="R209" s="13"/>
      <c r="S209" s="13"/>
      <c r="T209" s="13"/>
      <c r="U209" s="13"/>
      <c r="V209" s="13"/>
    </row>
    <row r="210" spans="17:22" ht="30" customHeight="1" x14ac:dyDescent="0.3">
      <c r="Q210" s="13"/>
      <c r="R210" s="13"/>
      <c r="S210" s="13"/>
      <c r="T210" s="13"/>
      <c r="U210" s="13"/>
      <c r="V210" s="13"/>
    </row>
    <row r="211" spans="17:22" ht="30" customHeight="1" x14ac:dyDescent="0.3">
      <c r="Q211" s="13"/>
      <c r="R211" s="13"/>
      <c r="S211" s="13"/>
      <c r="T211" s="13"/>
      <c r="U211" s="13"/>
      <c r="V211" s="13"/>
    </row>
    <row r="212" spans="17:22" ht="30" customHeight="1" x14ac:dyDescent="0.3">
      <c r="Q212" s="13"/>
      <c r="R212" s="13"/>
      <c r="S212" s="13"/>
      <c r="T212" s="13"/>
      <c r="U212" s="13"/>
      <c r="V212" s="13"/>
    </row>
    <row r="213" spans="17:22" ht="30" customHeight="1" x14ac:dyDescent="0.3">
      <c r="Q213" s="13"/>
      <c r="R213" s="13"/>
      <c r="S213" s="13"/>
      <c r="T213" s="13"/>
      <c r="U213" s="13"/>
      <c r="V213" s="13"/>
    </row>
    <row r="214" spans="17:22" ht="30" customHeight="1" x14ac:dyDescent="0.3">
      <c r="Q214" s="13"/>
      <c r="R214" s="13"/>
      <c r="S214" s="13"/>
      <c r="T214" s="13"/>
      <c r="U214" s="13"/>
      <c r="V214" s="13"/>
    </row>
    <row r="215" spans="17:22" ht="30" customHeight="1" x14ac:dyDescent="0.3">
      <c r="Q215" s="13"/>
      <c r="R215" s="13"/>
      <c r="S215" s="13"/>
      <c r="T215" s="13"/>
      <c r="U215" s="13"/>
      <c r="V215" s="13"/>
    </row>
    <row r="216" spans="17:22" ht="30" customHeight="1" x14ac:dyDescent="0.3">
      <c r="Q216" s="13"/>
      <c r="R216" s="13"/>
      <c r="S216" s="13"/>
      <c r="T216" s="13"/>
      <c r="U216" s="13"/>
      <c r="V216" s="13"/>
    </row>
    <row r="217" spans="17:22" ht="30" customHeight="1" x14ac:dyDescent="0.3">
      <c r="Q217" s="13"/>
      <c r="R217" s="13"/>
      <c r="S217" s="13"/>
      <c r="T217" s="13"/>
      <c r="U217" s="13"/>
      <c r="V217" s="13"/>
    </row>
    <row r="218" spans="17:22" ht="30" customHeight="1" x14ac:dyDescent="0.3">
      <c r="Q218" s="13"/>
      <c r="R218" s="13"/>
      <c r="S218" s="13"/>
      <c r="T218" s="13"/>
      <c r="U218" s="13"/>
      <c r="V218" s="13"/>
    </row>
    <row r="219" spans="17:22" ht="30" customHeight="1" x14ac:dyDescent="0.3">
      <c r="Q219" s="13"/>
      <c r="R219" s="13"/>
      <c r="S219" s="13"/>
      <c r="T219" s="13"/>
      <c r="U219" s="13"/>
      <c r="V219" s="13"/>
    </row>
    <row r="220" spans="17:22" ht="30" customHeight="1" x14ac:dyDescent="0.3">
      <c r="Q220" s="13"/>
      <c r="R220" s="13"/>
      <c r="S220" s="13"/>
      <c r="T220" s="13"/>
      <c r="U220" s="13"/>
      <c r="V220" s="13"/>
    </row>
    <row r="221" spans="17:22" ht="30" customHeight="1" x14ac:dyDescent="0.3">
      <c r="Q221" s="13"/>
      <c r="R221" s="13"/>
      <c r="S221" s="13"/>
      <c r="T221" s="13"/>
      <c r="U221" s="13"/>
      <c r="V221" s="13"/>
    </row>
    <row r="222" spans="17:22" ht="30" customHeight="1" x14ac:dyDescent="0.3">
      <c r="Q222" s="13"/>
      <c r="R222" s="13"/>
      <c r="S222" s="13"/>
      <c r="T222" s="13"/>
      <c r="U222" s="13"/>
      <c r="V222" s="13"/>
    </row>
    <row r="223" spans="17:22" ht="30" customHeight="1" x14ac:dyDescent="0.3">
      <c r="Q223" s="13"/>
      <c r="R223" s="13"/>
      <c r="S223" s="13"/>
      <c r="T223" s="13"/>
      <c r="U223" s="13"/>
      <c r="V223" s="13"/>
    </row>
    <row r="224" spans="17:22" ht="30" customHeight="1" x14ac:dyDescent="0.3">
      <c r="Q224" s="13"/>
      <c r="R224" s="13"/>
      <c r="S224" s="13"/>
      <c r="T224" s="13"/>
      <c r="U224" s="13"/>
      <c r="V224" s="13"/>
    </row>
    <row r="225" spans="17:22" ht="30" customHeight="1" x14ac:dyDescent="0.3">
      <c r="Q225" s="13"/>
      <c r="R225" s="13"/>
      <c r="S225" s="13"/>
      <c r="T225" s="13"/>
      <c r="U225" s="13"/>
      <c r="V225" s="13"/>
    </row>
    <row r="226" spans="17:22" ht="30" customHeight="1" x14ac:dyDescent="0.3">
      <c r="Q226" s="13"/>
      <c r="R226" s="13"/>
      <c r="S226" s="13"/>
      <c r="T226" s="13"/>
      <c r="U226" s="13"/>
      <c r="V226" s="13"/>
    </row>
    <row r="227" spans="17:22" ht="30" customHeight="1" x14ac:dyDescent="0.3">
      <c r="Q227" s="13"/>
      <c r="R227" s="13"/>
      <c r="S227" s="13"/>
      <c r="T227" s="13"/>
      <c r="U227" s="13"/>
      <c r="V227" s="13"/>
    </row>
    <row r="228" spans="17:22" ht="30" customHeight="1" x14ac:dyDescent="0.3">
      <c r="Q228" s="13"/>
      <c r="R228" s="13"/>
      <c r="S228" s="13"/>
      <c r="T228" s="13"/>
      <c r="U228" s="13"/>
      <c r="V228" s="13"/>
    </row>
    <row r="229" spans="17:22" ht="30" customHeight="1" x14ac:dyDescent="0.3">
      <c r="Q229" s="13"/>
      <c r="R229" s="13"/>
      <c r="S229" s="13"/>
      <c r="T229" s="13"/>
      <c r="U229" s="13"/>
      <c r="V229" s="13"/>
    </row>
    <row r="230" spans="17:22" ht="30" customHeight="1" x14ac:dyDescent="0.3">
      <c r="Q230" s="13"/>
      <c r="R230" s="13"/>
      <c r="S230" s="13"/>
      <c r="T230" s="13"/>
      <c r="U230" s="13"/>
      <c r="V230" s="13"/>
    </row>
    <row r="231" spans="17:22" ht="30" customHeight="1" x14ac:dyDescent="0.3">
      <c r="Q231" s="13"/>
      <c r="R231" s="13"/>
      <c r="S231" s="13"/>
      <c r="T231" s="13"/>
      <c r="U231" s="13"/>
      <c r="V231" s="13"/>
    </row>
    <row r="232" spans="17:22" ht="30" customHeight="1" x14ac:dyDescent="0.3">
      <c r="Q232" s="13"/>
      <c r="R232" s="13"/>
      <c r="S232" s="13"/>
      <c r="T232" s="13"/>
      <c r="U232" s="13"/>
      <c r="V232" s="13"/>
    </row>
    <row r="233" spans="17:22" ht="30" customHeight="1" x14ac:dyDescent="0.3">
      <c r="Q233" s="13"/>
      <c r="R233" s="13"/>
      <c r="S233" s="13"/>
      <c r="T233" s="13"/>
      <c r="U233" s="13"/>
      <c r="V233" s="13"/>
    </row>
    <row r="234" spans="17:22" ht="30" customHeight="1" x14ac:dyDescent="0.3">
      <c r="Q234" s="13"/>
      <c r="R234" s="13"/>
      <c r="S234" s="13"/>
      <c r="T234" s="13"/>
      <c r="U234" s="13"/>
      <c r="V234" s="13"/>
    </row>
    <row r="235" spans="17:22" ht="30" customHeight="1" x14ac:dyDescent="0.3">
      <c r="Q235" s="13"/>
      <c r="R235" s="13"/>
      <c r="S235" s="13"/>
      <c r="T235" s="13"/>
      <c r="U235" s="13"/>
      <c r="V235" s="13"/>
    </row>
    <row r="236" spans="17:22" ht="30" customHeight="1" x14ac:dyDescent="0.3">
      <c r="Q236" s="13"/>
      <c r="R236" s="13"/>
      <c r="S236" s="13"/>
      <c r="T236" s="13"/>
      <c r="U236" s="13"/>
      <c r="V236" s="13"/>
    </row>
    <row r="237" spans="17:22" ht="30" customHeight="1" x14ac:dyDescent="0.3">
      <c r="Q237" s="13"/>
      <c r="R237" s="13"/>
      <c r="S237" s="13"/>
      <c r="T237" s="13"/>
      <c r="U237" s="13"/>
      <c r="V237" s="13"/>
    </row>
    <row r="238" spans="17:22" ht="30" customHeight="1" x14ac:dyDescent="0.3">
      <c r="Q238" s="13"/>
      <c r="R238" s="13"/>
      <c r="S238" s="13"/>
      <c r="T238" s="13"/>
      <c r="U238" s="13"/>
      <c r="V238" s="13"/>
    </row>
    <row r="239" spans="17:22" ht="30" customHeight="1" x14ac:dyDescent="0.3">
      <c r="Q239" s="13"/>
      <c r="R239" s="13"/>
      <c r="S239" s="13"/>
      <c r="T239" s="13"/>
      <c r="U239" s="13"/>
      <c r="V239" s="13"/>
    </row>
    <row r="240" spans="17:22" ht="30" customHeight="1" x14ac:dyDescent="0.3">
      <c r="Q240" s="13"/>
      <c r="R240" s="13"/>
      <c r="S240" s="13"/>
      <c r="T240" s="13"/>
      <c r="U240" s="13"/>
      <c r="V240" s="13"/>
    </row>
    <row r="241" spans="17:22" ht="30" customHeight="1" x14ac:dyDescent="0.3">
      <c r="Q241" s="13"/>
      <c r="R241" s="13"/>
      <c r="S241" s="13"/>
      <c r="T241" s="13"/>
      <c r="U241" s="13"/>
      <c r="V241" s="13"/>
    </row>
    <row r="242" spans="17:22" ht="30" customHeight="1" x14ac:dyDescent="0.3">
      <c r="Q242" s="13"/>
      <c r="R242" s="13"/>
      <c r="S242" s="13"/>
      <c r="T242" s="13"/>
      <c r="U242" s="13"/>
      <c r="V242" s="13"/>
    </row>
    <row r="243" spans="17:22" ht="30" customHeight="1" x14ac:dyDescent="0.3">
      <c r="Q243" s="13"/>
      <c r="R243" s="13"/>
      <c r="S243" s="13"/>
      <c r="T243" s="13"/>
      <c r="U243" s="13"/>
      <c r="V243" s="13"/>
    </row>
    <row r="244" spans="17:22" ht="30" customHeight="1" x14ac:dyDescent="0.3">
      <c r="Q244" s="13"/>
      <c r="R244" s="13"/>
      <c r="S244" s="13"/>
      <c r="T244" s="13"/>
      <c r="U244" s="13"/>
      <c r="V244" s="13"/>
    </row>
    <row r="245" spans="17:22" ht="30" customHeight="1" x14ac:dyDescent="0.3">
      <c r="Q245" s="13"/>
      <c r="R245" s="13"/>
      <c r="S245" s="13"/>
      <c r="T245" s="13"/>
      <c r="U245" s="13"/>
      <c r="V245" s="13"/>
    </row>
    <row r="246" spans="17:22" ht="30" customHeight="1" x14ac:dyDescent="0.3">
      <c r="Q246" s="13"/>
      <c r="R246" s="13"/>
      <c r="S246" s="13"/>
      <c r="T246" s="13"/>
      <c r="U246" s="13"/>
      <c r="V246" s="13"/>
    </row>
    <row r="247" spans="17:22" ht="30" customHeight="1" x14ac:dyDescent="0.3">
      <c r="Q247" s="13"/>
      <c r="R247" s="13"/>
      <c r="S247" s="13"/>
      <c r="T247" s="13"/>
      <c r="U247" s="13"/>
      <c r="V247" s="13"/>
    </row>
    <row r="248" spans="17:22" ht="30" customHeight="1" x14ac:dyDescent="0.3">
      <c r="Q248" s="13"/>
      <c r="R248" s="13"/>
      <c r="S248" s="13"/>
      <c r="T248" s="13"/>
      <c r="U248" s="13"/>
      <c r="V248" s="13"/>
    </row>
    <row r="249" spans="17:22" ht="30" customHeight="1" x14ac:dyDescent="0.3">
      <c r="Q249" s="13"/>
      <c r="R249" s="13"/>
      <c r="S249" s="13"/>
      <c r="T249" s="13"/>
      <c r="U249" s="13"/>
      <c r="V249" s="13"/>
    </row>
    <row r="250" spans="17:22" ht="30" customHeight="1" x14ac:dyDescent="0.3">
      <c r="Q250" s="13"/>
      <c r="R250" s="13"/>
      <c r="S250" s="13"/>
      <c r="T250" s="13"/>
      <c r="U250" s="13"/>
      <c r="V250" s="13"/>
    </row>
    <row r="251" spans="17:22" ht="30" customHeight="1" x14ac:dyDescent="0.3">
      <c r="Q251" s="13"/>
      <c r="R251" s="13"/>
      <c r="S251" s="13"/>
      <c r="T251" s="13"/>
      <c r="U251" s="13"/>
      <c r="V251" s="13"/>
    </row>
    <row r="252" spans="17:22" ht="30" customHeight="1" x14ac:dyDescent="0.3">
      <c r="Q252" s="13"/>
      <c r="R252" s="13"/>
      <c r="S252" s="13"/>
      <c r="T252" s="13"/>
      <c r="U252" s="13"/>
      <c r="V252" s="13"/>
    </row>
    <row r="253" spans="17:22" ht="30" customHeight="1" x14ac:dyDescent="0.3">
      <c r="Q253" s="13"/>
      <c r="R253" s="13"/>
      <c r="S253" s="13"/>
      <c r="T253" s="13"/>
      <c r="U253" s="13"/>
      <c r="V253" s="13"/>
    </row>
    <row r="254" spans="17:22" ht="30" customHeight="1" x14ac:dyDescent="0.3">
      <c r="Q254" s="13"/>
      <c r="R254" s="13"/>
      <c r="S254" s="13"/>
      <c r="T254" s="13"/>
      <c r="U254" s="13"/>
      <c r="V254" s="13"/>
    </row>
    <row r="255" spans="17:22" ht="30" customHeight="1" x14ac:dyDescent="0.3">
      <c r="Q255" s="13"/>
      <c r="R255" s="13"/>
      <c r="S255" s="13"/>
      <c r="T255" s="13"/>
      <c r="U255" s="13"/>
      <c r="V255" s="13"/>
    </row>
    <row r="256" spans="17:22" ht="30" customHeight="1" x14ac:dyDescent="0.3">
      <c r="Q256" s="13"/>
      <c r="R256" s="13"/>
      <c r="S256" s="13"/>
      <c r="T256" s="13"/>
      <c r="U256" s="13"/>
      <c r="V256" s="13"/>
    </row>
    <row r="257" spans="17:22" ht="30" customHeight="1" x14ac:dyDescent="0.3">
      <c r="Q257" s="13"/>
      <c r="R257" s="13"/>
      <c r="S257" s="13"/>
      <c r="T257" s="13"/>
      <c r="U257" s="13"/>
      <c r="V257" s="13"/>
    </row>
    <row r="258" spans="17:22" ht="30" customHeight="1" x14ac:dyDescent="0.3">
      <c r="Q258" s="13"/>
      <c r="R258" s="13"/>
      <c r="S258" s="13"/>
      <c r="T258" s="13"/>
      <c r="U258" s="13"/>
      <c r="V258" s="13"/>
    </row>
    <row r="259" spans="17:22" ht="30" customHeight="1" x14ac:dyDescent="0.3">
      <c r="Q259" s="13"/>
      <c r="R259" s="13"/>
      <c r="S259" s="13"/>
      <c r="T259" s="13"/>
      <c r="U259" s="13"/>
      <c r="V259" s="13"/>
    </row>
    <row r="260" spans="17:22" ht="30" customHeight="1" x14ac:dyDescent="0.3">
      <c r="Q260" s="13"/>
      <c r="R260" s="13"/>
      <c r="S260" s="13"/>
      <c r="T260" s="13"/>
      <c r="U260" s="13"/>
      <c r="V260" s="13"/>
    </row>
    <row r="261" spans="17:22" ht="30" customHeight="1" x14ac:dyDescent="0.3">
      <c r="Q261" s="13"/>
      <c r="R261" s="13"/>
      <c r="S261" s="13"/>
      <c r="T261" s="13"/>
      <c r="U261" s="13"/>
      <c r="V261" s="13"/>
    </row>
    <row r="262" spans="17:22" ht="30" customHeight="1" x14ac:dyDescent="0.3">
      <c r="Q262" s="13"/>
      <c r="R262" s="13"/>
      <c r="S262" s="13"/>
      <c r="T262" s="13"/>
      <c r="U262" s="13"/>
      <c r="V262" s="13"/>
    </row>
    <row r="263" spans="17:22" ht="30" customHeight="1" x14ac:dyDescent="0.3">
      <c r="Q263" s="13"/>
      <c r="R263" s="13"/>
      <c r="S263" s="13"/>
      <c r="T263" s="13"/>
      <c r="U263" s="13"/>
      <c r="V263" s="13"/>
    </row>
    <row r="264" spans="17:22" ht="30" customHeight="1" x14ac:dyDescent="0.3">
      <c r="Q264" s="13"/>
      <c r="R264" s="13"/>
      <c r="S264" s="13"/>
      <c r="T264" s="13"/>
      <c r="U264" s="13"/>
      <c r="V264" s="13"/>
    </row>
    <row r="265" spans="17:22" ht="30" customHeight="1" x14ac:dyDescent="0.3">
      <c r="Q265" s="13"/>
      <c r="R265" s="13"/>
      <c r="S265" s="13"/>
      <c r="T265" s="13"/>
      <c r="U265" s="13"/>
      <c r="V265" s="13"/>
    </row>
    <row r="266" spans="17:22" ht="30" customHeight="1" x14ac:dyDescent="0.3">
      <c r="Q266" s="13"/>
      <c r="R266" s="13"/>
      <c r="S266" s="13"/>
      <c r="T266" s="13"/>
      <c r="U266" s="13"/>
      <c r="V266" s="13"/>
    </row>
    <row r="267" spans="17:22" ht="30" customHeight="1" x14ac:dyDescent="0.3">
      <c r="Q267" s="13"/>
      <c r="R267" s="13"/>
      <c r="S267" s="13"/>
      <c r="T267" s="13"/>
      <c r="U267" s="13"/>
      <c r="V267" s="13"/>
    </row>
    <row r="268" spans="17:22" ht="30" customHeight="1" x14ac:dyDescent="0.3">
      <c r="Q268" s="13"/>
      <c r="R268" s="13"/>
      <c r="S268" s="13"/>
      <c r="T268" s="13"/>
      <c r="U268" s="13"/>
      <c r="V268" s="13"/>
    </row>
    <row r="269" spans="17:22" ht="30" customHeight="1" x14ac:dyDescent="0.3">
      <c r="Q269" s="13"/>
      <c r="R269" s="13"/>
      <c r="S269" s="13"/>
      <c r="T269" s="13"/>
      <c r="U269" s="13"/>
      <c r="V269" s="13"/>
    </row>
    <row r="270" spans="17:22" ht="30" customHeight="1" x14ac:dyDescent="0.3">
      <c r="Q270" s="13"/>
      <c r="R270" s="13"/>
      <c r="S270" s="13"/>
      <c r="T270" s="13"/>
      <c r="U270" s="13"/>
      <c r="V270" s="13"/>
    </row>
    <row r="271" spans="17:22" ht="30" customHeight="1" x14ac:dyDescent="0.3">
      <c r="Q271" s="13"/>
      <c r="R271" s="13"/>
      <c r="S271" s="13"/>
      <c r="T271" s="13"/>
      <c r="U271" s="13"/>
      <c r="V271" s="13"/>
    </row>
    <row r="272" spans="17:22" ht="30" customHeight="1" x14ac:dyDescent="0.3">
      <c r="Q272" s="13"/>
      <c r="R272" s="13"/>
      <c r="S272" s="13"/>
      <c r="T272" s="13"/>
      <c r="U272" s="13"/>
      <c r="V272" s="13"/>
    </row>
    <row r="273" spans="17:22" ht="30" customHeight="1" x14ac:dyDescent="0.3">
      <c r="Q273" s="13"/>
      <c r="R273" s="13"/>
      <c r="S273" s="13"/>
      <c r="T273" s="13"/>
      <c r="U273" s="13"/>
      <c r="V273" s="13"/>
    </row>
    <row r="274" spans="17:22" ht="30" customHeight="1" x14ac:dyDescent="0.3">
      <c r="Q274" s="13"/>
      <c r="R274" s="13"/>
      <c r="S274" s="13"/>
      <c r="T274" s="13"/>
      <c r="U274" s="13"/>
      <c r="V274" s="13"/>
    </row>
    <row r="275" spans="17:22" ht="30" customHeight="1" x14ac:dyDescent="0.3">
      <c r="Q275" s="13"/>
      <c r="R275" s="13"/>
      <c r="S275" s="13"/>
      <c r="T275" s="13"/>
      <c r="U275" s="13"/>
      <c r="V275" s="13"/>
    </row>
    <row r="276" spans="17:22" ht="30" customHeight="1" x14ac:dyDescent="0.3">
      <c r="Q276" s="13"/>
      <c r="R276" s="13"/>
      <c r="S276" s="13"/>
      <c r="T276" s="13"/>
      <c r="U276" s="13"/>
      <c r="V276" s="13"/>
    </row>
    <row r="277" spans="17:22" ht="30" customHeight="1" x14ac:dyDescent="0.3">
      <c r="Q277" s="13"/>
      <c r="R277" s="13"/>
      <c r="S277" s="13"/>
      <c r="T277" s="13"/>
      <c r="U277" s="13"/>
      <c r="V277" s="13"/>
    </row>
    <row r="278" spans="17:22" ht="30" customHeight="1" x14ac:dyDescent="0.3">
      <c r="Q278" s="13"/>
      <c r="R278" s="13"/>
      <c r="S278" s="13"/>
      <c r="T278" s="13"/>
      <c r="U278" s="13"/>
      <c r="V278" s="13"/>
    </row>
    <row r="279" spans="17:22" ht="30" customHeight="1" x14ac:dyDescent="0.3">
      <c r="Q279" s="13"/>
      <c r="R279" s="13"/>
      <c r="S279" s="13"/>
      <c r="T279" s="13"/>
      <c r="U279" s="13"/>
      <c r="V279" s="13"/>
    </row>
    <row r="280" spans="17:22" ht="30" customHeight="1" x14ac:dyDescent="0.3">
      <c r="Q280" s="13"/>
      <c r="R280" s="13"/>
      <c r="S280" s="13"/>
      <c r="T280" s="13"/>
      <c r="U280" s="13"/>
      <c r="V280" s="13"/>
    </row>
  </sheetData>
  <sheetProtection algorithmName="SHA-512" hashValue="ga6BvRRMfGdshtMi+xpOoR9maZX48/NTLhKhHv5lAc2wcg46yxJPwj/6lEyxpr+ZXOfPurbhRFXiPK5e2xb/mQ==" saltValue="OgejRy5+KCyFTRiKzciuHA==" spinCount="100000" sheet="1" objects="1" scenarios="1"/>
  <autoFilter ref="A15:A280" xr:uid="{00000000-0009-0000-0000-000002000000}">
    <filterColumn colId="0" hiddenButton="1">
      <filters blank="1"/>
    </filterColumn>
  </autoFilter>
  <dataConsolidate/>
  <mergeCells count="92">
    <mergeCell ref="A72:J72"/>
    <mergeCell ref="R72:T72"/>
    <mergeCell ref="R61:T61"/>
    <mergeCell ref="R62:T62"/>
    <mergeCell ref="R63:T63"/>
    <mergeCell ref="R64:T64"/>
    <mergeCell ref="A67:V67"/>
    <mergeCell ref="A68:J68"/>
    <mergeCell ref="R68:T68"/>
    <mergeCell ref="A69:J69"/>
    <mergeCell ref="R69:T69"/>
    <mergeCell ref="A70:V70"/>
    <mergeCell ref="B71:J71"/>
    <mergeCell ref="R71:T71"/>
    <mergeCell ref="R60:T60"/>
    <mergeCell ref="R49:T49"/>
    <mergeCell ref="R50:T50"/>
    <mergeCell ref="R51:T51"/>
    <mergeCell ref="R52:T52"/>
    <mergeCell ref="R53:T53"/>
    <mergeCell ref="R54:T54"/>
    <mergeCell ref="R55:T55"/>
    <mergeCell ref="R56:T56"/>
    <mergeCell ref="R57:T57"/>
    <mergeCell ref="R58:T58"/>
    <mergeCell ref="R59:T59"/>
    <mergeCell ref="R48:T48"/>
    <mergeCell ref="R37:T37"/>
    <mergeCell ref="R38:T38"/>
    <mergeCell ref="R39:T39"/>
    <mergeCell ref="R40:T40"/>
    <mergeCell ref="R41:T41"/>
    <mergeCell ref="R42:T42"/>
    <mergeCell ref="R43:T43"/>
    <mergeCell ref="R44:T44"/>
    <mergeCell ref="R45:T45"/>
    <mergeCell ref="R46:T46"/>
    <mergeCell ref="R47:T47"/>
    <mergeCell ref="R36:T36"/>
    <mergeCell ref="R25:T25"/>
    <mergeCell ref="R26:T26"/>
    <mergeCell ref="R27:T27"/>
    <mergeCell ref="R28:T28"/>
    <mergeCell ref="R29:T29"/>
    <mergeCell ref="R30:T30"/>
    <mergeCell ref="R31:T31"/>
    <mergeCell ref="R32:T32"/>
    <mergeCell ref="R33:T33"/>
    <mergeCell ref="R34:T34"/>
    <mergeCell ref="R35:T35"/>
    <mergeCell ref="R24:T24"/>
    <mergeCell ref="R13:T14"/>
    <mergeCell ref="U13:U14"/>
    <mergeCell ref="R15:T15"/>
    <mergeCell ref="R16:T16"/>
    <mergeCell ref="R17:T17"/>
    <mergeCell ref="R18:T18"/>
    <mergeCell ref="R19:T19"/>
    <mergeCell ref="R20:T20"/>
    <mergeCell ref="R21:T21"/>
    <mergeCell ref="R22:T22"/>
    <mergeCell ref="R23:T23"/>
    <mergeCell ref="P13:P14"/>
    <mergeCell ref="A8:S8"/>
    <mergeCell ref="T8:U9"/>
    <mergeCell ref="A11:H12"/>
    <mergeCell ref="I11:K12"/>
    <mergeCell ref="N11:O11"/>
    <mergeCell ref="Q11:R11"/>
    <mergeCell ref="N12:O12"/>
    <mergeCell ref="Q12:R12"/>
    <mergeCell ref="A13:A14"/>
    <mergeCell ref="B13:I13"/>
    <mergeCell ref="J13:J14"/>
    <mergeCell ref="K13:K14"/>
    <mergeCell ref="L13:O13"/>
    <mergeCell ref="T6:U7"/>
    <mergeCell ref="K7:O7"/>
    <mergeCell ref="A2:Q2"/>
    <mergeCell ref="T2:U2"/>
    <mergeCell ref="A3:S3"/>
    <mergeCell ref="T3:U5"/>
    <mergeCell ref="A5:B5"/>
    <mergeCell ref="C5:G5"/>
    <mergeCell ref="H5:J5"/>
    <mergeCell ref="K5:O5"/>
    <mergeCell ref="P5:Q5"/>
    <mergeCell ref="A6:B6"/>
    <mergeCell ref="C6:G6"/>
    <mergeCell ref="H6:J6"/>
    <mergeCell ref="K6:O6"/>
    <mergeCell ref="P6:Q6"/>
  </mergeCells>
  <conditionalFormatting sqref="D7">
    <cfRule type="colorScale" priority="14">
      <colorScale>
        <cfvo type="min"/>
        <cfvo type="max"/>
        <color rgb="FFFF7128"/>
        <color rgb="FFFFEF9C"/>
      </colorScale>
    </cfRule>
  </conditionalFormatting>
  <conditionalFormatting sqref="F7:G7">
    <cfRule type="colorScale" priority="13">
      <colorScale>
        <cfvo type="min"/>
        <cfvo type="max"/>
        <color rgb="FFFF7128"/>
        <color rgb="FFFFEF9C"/>
      </colorScale>
    </cfRule>
  </conditionalFormatting>
  <conditionalFormatting sqref="A15:U15">
    <cfRule type="expression" dxfId="78" priority="19">
      <formula>$X$15=TRUE</formula>
    </cfRule>
  </conditionalFormatting>
  <conditionalFormatting sqref="A17:U17">
    <cfRule type="expression" dxfId="77" priority="15">
      <formula>$X$17=TRUE</formula>
    </cfRule>
  </conditionalFormatting>
  <conditionalFormatting sqref="A63:U63">
    <cfRule type="expression" dxfId="76" priority="16">
      <formula>$X$63=TRUE</formula>
    </cfRule>
  </conditionalFormatting>
  <conditionalFormatting sqref="A62:U62">
    <cfRule type="expression" dxfId="75" priority="20">
      <formula>$X$62=TRUE</formula>
    </cfRule>
  </conditionalFormatting>
  <conditionalFormatting sqref="A61:U61">
    <cfRule type="expression" dxfId="74" priority="22">
      <formula>$X$61=TRUE</formula>
    </cfRule>
  </conditionalFormatting>
  <conditionalFormatting sqref="A60:U60">
    <cfRule type="expression" dxfId="73" priority="23">
      <formula>$X$60=TRUE</formula>
    </cfRule>
  </conditionalFormatting>
  <conditionalFormatting sqref="A59:U59">
    <cfRule type="expression" dxfId="72" priority="24">
      <formula>$X$59=TRUE</formula>
    </cfRule>
  </conditionalFormatting>
  <conditionalFormatting sqref="A58:U58">
    <cfRule type="expression" dxfId="71" priority="26">
      <formula>$X$58=TRUE</formula>
    </cfRule>
  </conditionalFormatting>
  <conditionalFormatting sqref="A57:U57">
    <cfRule type="expression" dxfId="70" priority="27">
      <formula>$X$57=TRUE</formula>
    </cfRule>
  </conditionalFormatting>
  <conditionalFormatting sqref="A56:U56">
    <cfRule type="expression" dxfId="69" priority="28">
      <formula>$X$56=TRUE</formula>
    </cfRule>
  </conditionalFormatting>
  <conditionalFormatting sqref="A55:U55">
    <cfRule type="expression" dxfId="68" priority="29">
      <formula>$X$55=TRUE</formula>
    </cfRule>
  </conditionalFormatting>
  <conditionalFormatting sqref="A54:U54">
    <cfRule type="expression" dxfId="67" priority="30">
      <formula>$X$54=TRUE</formula>
    </cfRule>
  </conditionalFormatting>
  <conditionalFormatting sqref="A53:U53">
    <cfRule type="expression" dxfId="66" priority="31">
      <formula>$X$53=TRUE</formula>
    </cfRule>
  </conditionalFormatting>
  <conditionalFormatting sqref="A52:U52">
    <cfRule type="expression" dxfId="65" priority="32">
      <formula>$X$52=TRUE</formula>
    </cfRule>
  </conditionalFormatting>
  <conditionalFormatting sqref="A51:U51">
    <cfRule type="expression" dxfId="64" priority="33">
      <formula>$X$51=TRUE</formula>
    </cfRule>
  </conditionalFormatting>
  <conditionalFormatting sqref="A50:U50">
    <cfRule type="expression" dxfId="63" priority="34">
      <formula>$X$50=TRUE</formula>
    </cfRule>
  </conditionalFormatting>
  <conditionalFormatting sqref="A49:U49">
    <cfRule type="expression" dxfId="62" priority="35">
      <formula>$X$49=TRUE</formula>
    </cfRule>
  </conditionalFormatting>
  <conditionalFormatting sqref="A48:U48">
    <cfRule type="expression" dxfId="61" priority="36">
      <formula>$X$48=TRUE</formula>
    </cfRule>
  </conditionalFormatting>
  <conditionalFormatting sqref="A47:U47">
    <cfRule type="expression" dxfId="60" priority="37">
      <formula>$X$47=TRUE</formula>
    </cfRule>
  </conditionalFormatting>
  <conditionalFormatting sqref="A46:U46">
    <cfRule type="expression" dxfId="59" priority="38">
      <formula>$X$46=TRUE</formula>
    </cfRule>
  </conditionalFormatting>
  <conditionalFormatting sqref="A45:U45">
    <cfRule type="expression" dxfId="58" priority="39">
      <formula>$X$45=TRUE</formula>
    </cfRule>
  </conditionalFormatting>
  <conditionalFormatting sqref="A44:U44">
    <cfRule type="expression" dxfId="57" priority="40">
      <formula>$X$44=TRUE</formula>
    </cfRule>
  </conditionalFormatting>
  <conditionalFormatting sqref="A43:U43">
    <cfRule type="expression" dxfId="56" priority="41">
      <formula>$X$43=TRUE</formula>
    </cfRule>
  </conditionalFormatting>
  <conditionalFormatting sqref="A42:U42">
    <cfRule type="expression" dxfId="55" priority="42">
      <formula>$X$42=TRUE</formula>
    </cfRule>
  </conditionalFormatting>
  <conditionalFormatting sqref="A41:U41">
    <cfRule type="expression" dxfId="54" priority="43">
      <formula>$X$41=TRUE</formula>
    </cfRule>
  </conditionalFormatting>
  <conditionalFormatting sqref="A40:U40">
    <cfRule type="expression" dxfId="53" priority="44">
      <formula>$X$40=TRUE</formula>
    </cfRule>
  </conditionalFormatting>
  <conditionalFormatting sqref="A39:U39">
    <cfRule type="expression" dxfId="52" priority="45">
      <formula>$X$39=TRUE</formula>
    </cfRule>
  </conditionalFormatting>
  <conditionalFormatting sqref="A18:U18">
    <cfRule type="expression" dxfId="51" priority="46">
      <formula>$X$18=TRUE</formula>
    </cfRule>
  </conditionalFormatting>
  <conditionalFormatting sqref="A19:U19">
    <cfRule type="expression" dxfId="50" priority="47">
      <formula>$X$19=TRUE</formula>
    </cfRule>
  </conditionalFormatting>
  <conditionalFormatting sqref="A20:U20">
    <cfRule type="expression" dxfId="49" priority="48">
      <formula>$X$20=TRUE</formula>
    </cfRule>
  </conditionalFormatting>
  <conditionalFormatting sqref="A21:U21">
    <cfRule type="expression" dxfId="48" priority="49">
      <formula>$X$21=TRUE</formula>
    </cfRule>
  </conditionalFormatting>
  <conditionalFormatting sqref="A22:U22">
    <cfRule type="expression" dxfId="47" priority="50">
      <formula>$X$22=TRUE</formula>
    </cfRule>
  </conditionalFormatting>
  <conditionalFormatting sqref="A23:U23">
    <cfRule type="expression" dxfId="46" priority="51">
      <formula>$X$23=TRUE</formula>
    </cfRule>
  </conditionalFormatting>
  <conditionalFormatting sqref="A24:U24">
    <cfRule type="expression" dxfId="45" priority="52">
      <formula>$X$24=TRUE</formula>
    </cfRule>
  </conditionalFormatting>
  <conditionalFormatting sqref="A27:U27">
    <cfRule type="expression" dxfId="44" priority="55">
      <formula>$X$27=TRUE</formula>
    </cfRule>
  </conditionalFormatting>
  <conditionalFormatting sqref="A28:U28">
    <cfRule type="expression" dxfId="43" priority="56">
      <formula>$X$28=TRUE</formula>
    </cfRule>
  </conditionalFormatting>
  <conditionalFormatting sqref="A32:U32">
    <cfRule type="expression" dxfId="42" priority="57">
      <formula>$X$32=TRUE</formula>
    </cfRule>
  </conditionalFormatting>
  <conditionalFormatting sqref="A33:U33">
    <cfRule type="expression" dxfId="41" priority="58">
      <formula>$X$33=TRUE</formula>
    </cfRule>
  </conditionalFormatting>
  <conditionalFormatting sqref="A34:U34">
    <cfRule type="expression" dxfId="40" priority="59">
      <formula>$X$34=TRUE</formula>
    </cfRule>
  </conditionalFormatting>
  <conditionalFormatting sqref="A36:U36">
    <cfRule type="expression" dxfId="39" priority="60">
      <formula>$X$36=TRUE</formula>
    </cfRule>
  </conditionalFormatting>
  <conditionalFormatting sqref="A37:U37">
    <cfRule type="expression" dxfId="38" priority="61">
      <formula>$X$37=TRUE</formula>
    </cfRule>
  </conditionalFormatting>
  <conditionalFormatting sqref="A38:U38">
    <cfRule type="expression" dxfId="37" priority="62">
      <formula>$X$38=TRUE</formula>
    </cfRule>
  </conditionalFormatting>
  <conditionalFormatting sqref="A16:U16">
    <cfRule type="expression" dxfId="36" priority="18">
      <formula>$X$16=TRUE</formula>
    </cfRule>
  </conditionalFormatting>
  <conditionalFormatting sqref="A35:U35">
    <cfRule type="expression" dxfId="35" priority="17">
      <formula>$X$35=TRUE</formula>
    </cfRule>
  </conditionalFormatting>
  <conditionalFormatting sqref="A30:U30">
    <cfRule type="expression" dxfId="34" priority="25">
      <formula>$X$30=TRUE</formula>
    </cfRule>
  </conditionalFormatting>
  <conditionalFormatting sqref="I15:I63 R27:R31 R15:R25 R33:R63">
    <cfRule type="expression" dxfId="33" priority="12">
      <formula>$AA15="TRUE"</formula>
    </cfRule>
  </conditionalFormatting>
  <conditionalFormatting sqref="K7:O7">
    <cfRule type="expression" dxfId="32" priority="9">
      <formula>OR($K$6="",$K$6=0,$K$6="FLF",$K$6="Attorney",$K$6="Paralegal",$K$6="Legal Assistant",$K$6="Clerk", $K$6="Self-Help Assistant")</formula>
    </cfRule>
    <cfRule type="expression" dxfId="31" priority="11">
      <formula>$K$6="Other (please specify below)"</formula>
    </cfRule>
  </conditionalFormatting>
  <conditionalFormatting sqref="R26">
    <cfRule type="expression" dxfId="30" priority="10">
      <formula>$AA26="TRUE"</formula>
    </cfRule>
  </conditionalFormatting>
  <conditionalFormatting sqref="A29:U29">
    <cfRule type="expression" dxfId="29" priority="64">
      <formula>$X$29=TRUE</formula>
    </cfRule>
  </conditionalFormatting>
  <conditionalFormatting sqref="U15">
    <cfRule type="expression" dxfId="28" priority="8">
      <formula>SUM($B$15:$P$15)&gt;15</formula>
    </cfRule>
  </conditionalFormatting>
  <conditionalFormatting sqref="U16:U63">
    <cfRule type="expression" dxfId="27" priority="7">
      <formula>SUM(B16:P16)&gt;15</formula>
    </cfRule>
  </conditionalFormatting>
  <conditionalFormatting sqref="R32">
    <cfRule type="expression" dxfId="26" priority="6">
      <formula>$AA32="TRUE"</formula>
    </cfRule>
  </conditionalFormatting>
  <conditionalFormatting sqref="A31:U31">
    <cfRule type="expression" dxfId="25" priority="21">
      <formula>$X$31=TRUE</formula>
    </cfRule>
    <cfRule type="expression" dxfId="24" priority="63">
      <formula>$X$31=TRUE</formula>
    </cfRule>
  </conditionalFormatting>
  <conditionalFormatting sqref="A25:U25">
    <cfRule type="expression" dxfId="23" priority="53">
      <formula>$X$25=TRUE</formula>
    </cfRule>
  </conditionalFormatting>
  <conditionalFormatting sqref="A26:U26">
    <cfRule type="expression" dxfId="22" priority="54">
      <formula>$X$26=TRUE</formula>
    </cfRule>
  </conditionalFormatting>
  <conditionalFormatting sqref="A15:U63">
    <cfRule type="expression" dxfId="21" priority="65">
      <formula>$R15="LUNCH"</formula>
    </cfRule>
  </conditionalFormatting>
  <conditionalFormatting sqref="J15:J64">
    <cfRule type="expression" dxfId="20" priority="5">
      <formula>AND($Y$16=TRUE,$I$11="All-Day Non IV-D Services")</formula>
    </cfRule>
  </conditionalFormatting>
  <conditionalFormatting sqref="L15:L64">
    <cfRule type="expression" dxfId="19" priority="4">
      <formula>AND($Y$16=TRUE,$I$11="All-Day PTO")</formula>
    </cfRule>
  </conditionalFormatting>
  <conditionalFormatting sqref="N15:N64">
    <cfRule type="expression" dxfId="18" priority="3">
      <formula>AND($Y$16=TRUE,$I$11="All-Day Sick")</formula>
    </cfRule>
  </conditionalFormatting>
  <conditionalFormatting sqref="O15:O64">
    <cfRule type="expression" dxfId="17" priority="2">
      <formula>AND($Y$16=TRUE,$I$11="All-Day VTO")</formula>
    </cfRule>
  </conditionalFormatting>
  <conditionalFormatting sqref="M15:M64">
    <cfRule type="expression" dxfId="16" priority="1">
      <formula>AND($Y$16=TRUE,$I$11="All-Day ATO")</formula>
    </cfRule>
  </conditionalFormatting>
  <dataValidations count="31">
    <dataValidation allowBlank="1" showInputMessage="1" showErrorMessage="1" prompt="Administrative time off paid by the court, such as for judicial holidays." sqref="M14" xr:uid="{358AAFDF-8020-4447-8D38-9E732B387631}"/>
    <dataValidation type="list" allowBlank="1" showInputMessage="1" showErrorMessage="1" sqref="I11:K12" xr:uid="{6DF296DD-ABB8-4FD8-88A6-4D73D3A2DF3F}">
      <formula1>$S$122:$S$127</formula1>
    </dataValidation>
    <dataValidation allowBlank="1" sqref="C7:G7" xr:uid="{435E353C-B7DB-498A-B525-AA50455D94FA}"/>
    <dataValidation allowBlank="1" showInputMessage="1" showErrorMessage="1" prompt="Schedule start time determined by the time entered in cell G2" sqref="A15" xr:uid="{596DF0AE-E2F5-4F47-9368-5AFD954DEF09}"/>
    <dataValidation allowBlank="1" showInputMessage="1" showErrorMessage="1" prompt="Navigation link to Class List worksheet" sqref="T12:U12" xr:uid="{003CF081-F935-4357-93CE-1B4F8BA8E1E4}"/>
    <dataValidation allowBlank="1" showInputMessage="1" showErrorMessage="1" prompt="ENTER time used whether Paid Time Off or Voluntary Time Off.  " sqref="L13:M13" xr:uid="{1306DCFF-73A6-43C9-9A52-9951A59DCF2E}"/>
    <dataValidation allowBlank="1" showInputMessage="1" showErrorMessage="1" prompt="ENTER additional info, as needed. " sqref="R13" xr:uid="{E79F6804-1EDB-47A1-9D7C-7D9EA6C84CFE}"/>
    <dataValidation allowBlank="1" showInputMessage="1" showErrorMessage="1" prompt="15 mins MAX." sqref="U13" xr:uid="{9AD2F8E7-0707-4352-8D7F-9A1F18B3CD29}"/>
    <dataValidation allowBlank="1" showInputMessage="1" showErrorMessage="1" prompt="ENTER time spent on IV-D service(s). See TYPE KEY above for reference. " sqref="B13:G13" xr:uid="{89E3713E-E478-47BD-A520-481BC7001BE7}"/>
    <dataValidation allowBlank="1" showInputMessage="1" showErrorMessage="1" prompt="ERROR message if less/more than 15 mins. " sqref="V13" xr:uid="{780A0DFC-B042-4F74-A194-E7694A8933BC}"/>
    <dataValidation allowBlank="1" showInputMessage="1" showErrorMessage="1" prompt="ENTER end time. " sqref="P12 S12" xr:uid="{F76A6232-E0E9-4047-AA97-74ED4FB26781}"/>
    <dataValidation allowBlank="1" showErrorMessage="1" prompt="ENTER time spent on overtime. Overtime needs prior approval from AB 1058 program manager.  " sqref="Q13" xr:uid="{CFE9B007-1EEE-4166-ACB1-1573A1C08B44}"/>
    <dataValidation allowBlank="1" showErrorMessage="1" prompt="Select your COUNTY from the drop-down list." sqref="H6:J6" xr:uid="{FCC64594-9D23-470D-B1CB-AA60B92EDD61}"/>
    <dataValidation allowBlank="1" showInputMessage="1" showErrorMessage="1" prompt="One-on-one assistance with completing pleadings in a case that the LCSA is providing services, related to: child support, spousal support, parentage, health insurance or license release. Calculating guideline child support, etc." sqref="B14" xr:uid="{5D0A5713-3930-4821-B7AC-FDAB11A9049D}"/>
    <dataValidation allowBlank="1" showInputMessage="1" showErrorMessage="1" prompt="Time spent in group or workshop setting relating to the issues above and providing information about the availability of LCSA services." sqref="C14" xr:uid="{5414098E-7A49-48F2-B574-98FD395AF4E5}"/>
    <dataValidation allowBlank="1" showInputMessage="1" showErrorMessage="1" prompt="Distributing and assisting a customer with completing a Child Support Case Registry Form (form FL-191)." sqref="D14" xr:uid="{2ECB7B11-BD36-47E9-B616-A1C425131F58}"/>
    <dataValidation allowBlank="1" showInputMessage="1" showErrorMessage="1" prompt="Assisting a customer with completing an application for LCSA services in a new or open case." sqref="E14" xr:uid="{D9D9FFB9-479D-4A40-AD5A-6A727844C7BA}"/>
    <dataValidation allowBlank="1" showInputMessage="1" showErrorMessage="1" prompt="Very brief (less than 5 minutes per customer) FLF services such as providing basic information on court processes, distribution of court forms, making a referral to different agency, etc." sqref="F14:G14" xr:uid="{D5145BB7-2243-4ECD-B42E-228D43CB37F5}"/>
    <dataValidation allowBlank="1" showInputMessage="1" showErrorMessage="1" prompt="Administrative work related to the program, such as inputting data into STARS." sqref="G14" xr:uid="{E179251C-47BC-4F95-A4D4-EA238FD9D2EB}"/>
    <dataValidation allowBlank="1" showInputMessage="1" showErrorMessage="1" prompt="Training related to the issues listed above, such as the annual AB 1058 Conference." sqref="H14:I14" xr:uid="{140B2F89-7F97-405D-AEA1-7F9146933BBD}"/>
    <dataValidation allowBlank="1" showInputMessage="1" showErrorMessage="1" prompt="All other self-help assistance with non-IV-D issues, such as: Family Law (custody, visitation, divorce, etc.); Restraining Orders; Small Claims info; Civil name-change; Landlord-Tenant, etc." sqref="J13:J14" xr:uid="{FC0C1417-F4F2-4859-91EA-C4EC97C7AF56}"/>
    <dataValidation allowBlank="1" showInputMessage="1" showErrorMessage="1" prompt="Time off paid by the court, such as vacation, personal or floating holiday, jury duty, military leave, etc." sqref="L14" xr:uid="{18ED16FE-8E46-4C55-8774-18D19813E702}"/>
    <dataValidation allowBlank="1" showInputMessage="1" showErrorMessage="1" prompt="Personal or family sick leave." sqref="N14" xr:uid="{A55022D8-7E1E-4EA1-BB0E-BBB98F42E742}"/>
    <dataValidation allowBlank="1" showInputMessage="1" showErrorMessage="1" prompt="Unpaid time off, such as work furlough." sqref="O14" xr:uid="{7A67BF70-AAF0-45B2-B0AA-523C4871C038}"/>
    <dataValidation allowBlank="1" showInputMessage="1" showErrorMessage="1" prompt="Only include paid break time (i.e. 15-minute breaks); do not include your lunch break if you are not paid for this time." sqref="P13:P14" xr:uid="{47F67A2F-8217-4F5E-9154-5D7254F67587}"/>
    <dataValidation allowBlank="1" showInputMessage="1" showErrorMessage="1" prompt="Select your JOB CLASSIFCATION from the drop-down list." sqref="K6:O6" xr:uid="{2E01B8CC-BBAE-420F-A830-9A1A27571907}"/>
    <dataValidation allowBlank="1" showInputMessage="1" showErrorMessage="1" prompt="ENTER start time." sqref="P11" xr:uid="{D2EF3764-A26D-4109-89DF-1C77AB31999B}"/>
    <dataValidation type="date" allowBlank="1" errorTitle="Error" error="Please Enter a Date Between July 2019 - June 2020" prompt="ENTER first date of reporting period." sqref="A6:B6" xr:uid="{54DC5CA1-BF5B-4B74-8CCA-6D6D54B10EA4}">
      <formula1>43647</formula1>
      <formula2>44012</formula2>
    </dataValidation>
    <dataValidation type="whole" allowBlank="1" showInputMessage="1" showErrorMessage="1" errorTitle="Error" error="Please enter a number between 1-15." sqref="B15:P63" xr:uid="{AEAC4DD4-F2DE-4624-AB2F-82076666CAD4}">
      <formula1>1</formula1>
      <formula2>15</formula2>
    </dataValidation>
    <dataValidation allowBlank="1" showInputMessage="1" showErrorMessage="1" prompt="General court administrative duties that cannot be directly attributed to any one program, such as attending a meeting regarding courthouse security." sqref="K13:K14" xr:uid="{7006FEFC-D4BB-41DA-AE2B-37BD3D5479E4}"/>
    <dataValidation allowBlank="1" showErrorMessage="1" prompt="Select your work type from the drop-down list." sqref="P6:Q6" xr:uid="{91485D96-219B-4087-B735-CBD7ACE72A52}"/>
  </dataValidations>
  <printOptions horizontalCentered="1"/>
  <pageMargins left="0.25" right="0.25" top="0.15" bottom="0.1" header="0.05" footer="0.3"/>
  <pageSetup scale="68" fitToHeight="0" orientation="portrait" r:id="rId1"/>
  <headerFooter differentFirst="1">
    <oddFooter>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45057" r:id="rId4" name="Check Box 1">
              <controlPr defaultSize="0" autoFill="0" autoLine="0" autoPict="0">
                <anchor moveWithCells="1">
                  <from>
                    <xdr:col>16</xdr:col>
                    <xdr:colOff>146050</xdr:colOff>
                    <xdr:row>13</xdr:row>
                    <xdr:rowOff>114300</xdr:rowOff>
                  </from>
                  <to>
                    <xdr:col>17</xdr:col>
                    <xdr:colOff>127000</xdr:colOff>
                    <xdr:row>15</xdr:row>
                    <xdr:rowOff>0</xdr:rowOff>
                  </to>
                </anchor>
              </controlPr>
            </control>
          </mc:Choice>
        </mc:AlternateContent>
        <mc:AlternateContent xmlns:mc="http://schemas.openxmlformats.org/markup-compatibility/2006">
          <mc:Choice Requires="x14">
            <control shapeId="45058" r:id="rId5" name="Check Box 2">
              <controlPr defaultSize="0" autoFill="0" autoLine="0" autoPict="0">
                <anchor moveWithCells="1">
                  <from>
                    <xdr:col>16</xdr:col>
                    <xdr:colOff>146050</xdr:colOff>
                    <xdr:row>14</xdr:row>
                    <xdr:rowOff>184150</xdr:rowOff>
                  </from>
                  <to>
                    <xdr:col>17</xdr:col>
                    <xdr:colOff>127000</xdr:colOff>
                    <xdr:row>16</xdr:row>
                    <xdr:rowOff>38100</xdr:rowOff>
                  </to>
                </anchor>
              </controlPr>
            </control>
          </mc:Choice>
        </mc:AlternateContent>
        <mc:AlternateContent xmlns:mc="http://schemas.openxmlformats.org/markup-compatibility/2006">
          <mc:Choice Requires="x14">
            <control shapeId="45059" r:id="rId6" name="Check Box 3">
              <controlPr defaultSize="0" autoFill="0" autoLine="0" autoPict="0">
                <anchor moveWithCells="1">
                  <from>
                    <xdr:col>16</xdr:col>
                    <xdr:colOff>146050</xdr:colOff>
                    <xdr:row>26</xdr:row>
                    <xdr:rowOff>184150</xdr:rowOff>
                  </from>
                  <to>
                    <xdr:col>17</xdr:col>
                    <xdr:colOff>127000</xdr:colOff>
                    <xdr:row>28</xdr:row>
                    <xdr:rowOff>12700</xdr:rowOff>
                  </to>
                </anchor>
              </controlPr>
            </control>
          </mc:Choice>
        </mc:AlternateContent>
        <mc:AlternateContent xmlns:mc="http://schemas.openxmlformats.org/markup-compatibility/2006">
          <mc:Choice Requires="x14">
            <control shapeId="45060" r:id="rId7" name="Check Box 4">
              <controlPr defaultSize="0" autoFill="0" autoLine="0" autoPict="0">
                <anchor moveWithCells="1">
                  <from>
                    <xdr:col>16</xdr:col>
                    <xdr:colOff>146050</xdr:colOff>
                    <xdr:row>27</xdr:row>
                    <xdr:rowOff>184150</xdr:rowOff>
                  </from>
                  <to>
                    <xdr:col>17</xdr:col>
                    <xdr:colOff>127000</xdr:colOff>
                    <xdr:row>29</xdr:row>
                    <xdr:rowOff>38100</xdr:rowOff>
                  </to>
                </anchor>
              </controlPr>
            </control>
          </mc:Choice>
        </mc:AlternateContent>
        <mc:AlternateContent xmlns:mc="http://schemas.openxmlformats.org/markup-compatibility/2006">
          <mc:Choice Requires="x14">
            <control shapeId="45061" r:id="rId8" name="Check Box 5">
              <controlPr defaultSize="0" autoFill="0" autoLine="0" autoPict="0">
                <anchor moveWithCells="1">
                  <from>
                    <xdr:col>16</xdr:col>
                    <xdr:colOff>146050</xdr:colOff>
                    <xdr:row>28</xdr:row>
                    <xdr:rowOff>184150</xdr:rowOff>
                  </from>
                  <to>
                    <xdr:col>17</xdr:col>
                    <xdr:colOff>127000</xdr:colOff>
                    <xdr:row>30</xdr:row>
                    <xdr:rowOff>38100</xdr:rowOff>
                  </to>
                </anchor>
              </controlPr>
            </control>
          </mc:Choice>
        </mc:AlternateContent>
        <mc:AlternateContent xmlns:mc="http://schemas.openxmlformats.org/markup-compatibility/2006">
          <mc:Choice Requires="x14">
            <control shapeId="45062" r:id="rId9" name="Check Box 6">
              <controlPr defaultSize="0" autoFill="0" autoLine="0" autoPict="0">
                <anchor moveWithCells="1">
                  <from>
                    <xdr:col>16</xdr:col>
                    <xdr:colOff>146050</xdr:colOff>
                    <xdr:row>29</xdr:row>
                    <xdr:rowOff>184150</xdr:rowOff>
                  </from>
                  <to>
                    <xdr:col>17</xdr:col>
                    <xdr:colOff>127000</xdr:colOff>
                    <xdr:row>31</xdr:row>
                    <xdr:rowOff>0</xdr:rowOff>
                  </to>
                </anchor>
              </controlPr>
            </control>
          </mc:Choice>
        </mc:AlternateContent>
        <mc:AlternateContent xmlns:mc="http://schemas.openxmlformats.org/markup-compatibility/2006">
          <mc:Choice Requires="x14">
            <control shapeId="45063" r:id="rId10" name="Check Box 7">
              <controlPr defaultSize="0" autoFill="0" autoLine="0" autoPict="0">
                <anchor moveWithCells="1">
                  <from>
                    <xdr:col>16</xdr:col>
                    <xdr:colOff>146050</xdr:colOff>
                    <xdr:row>30</xdr:row>
                    <xdr:rowOff>184150</xdr:rowOff>
                  </from>
                  <to>
                    <xdr:col>17</xdr:col>
                    <xdr:colOff>127000</xdr:colOff>
                    <xdr:row>32</xdr:row>
                    <xdr:rowOff>12700</xdr:rowOff>
                  </to>
                </anchor>
              </controlPr>
            </control>
          </mc:Choice>
        </mc:AlternateContent>
        <mc:AlternateContent xmlns:mc="http://schemas.openxmlformats.org/markup-compatibility/2006">
          <mc:Choice Requires="x14">
            <control shapeId="45064" r:id="rId11" name="Check Box 8">
              <controlPr defaultSize="0" autoFill="0" autoLine="0" autoPict="0">
                <anchor moveWithCells="1">
                  <from>
                    <xdr:col>16</xdr:col>
                    <xdr:colOff>146050</xdr:colOff>
                    <xdr:row>31</xdr:row>
                    <xdr:rowOff>184150</xdr:rowOff>
                  </from>
                  <to>
                    <xdr:col>17</xdr:col>
                    <xdr:colOff>127000</xdr:colOff>
                    <xdr:row>33</xdr:row>
                    <xdr:rowOff>38100</xdr:rowOff>
                  </to>
                </anchor>
              </controlPr>
            </control>
          </mc:Choice>
        </mc:AlternateContent>
        <mc:AlternateContent xmlns:mc="http://schemas.openxmlformats.org/markup-compatibility/2006">
          <mc:Choice Requires="x14">
            <control shapeId="45065" r:id="rId12" name="Check Box 9">
              <controlPr defaultSize="0" autoFill="0" autoLine="0" autoPict="0">
                <anchor moveWithCells="1">
                  <from>
                    <xdr:col>16</xdr:col>
                    <xdr:colOff>146050</xdr:colOff>
                    <xdr:row>32</xdr:row>
                    <xdr:rowOff>184150</xdr:rowOff>
                  </from>
                  <to>
                    <xdr:col>17</xdr:col>
                    <xdr:colOff>127000</xdr:colOff>
                    <xdr:row>34</xdr:row>
                    <xdr:rowOff>38100</xdr:rowOff>
                  </to>
                </anchor>
              </controlPr>
            </control>
          </mc:Choice>
        </mc:AlternateContent>
        <mc:AlternateContent xmlns:mc="http://schemas.openxmlformats.org/markup-compatibility/2006">
          <mc:Choice Requires="x14">
            <control shapeId="45066" r:id="rId13" name="Check Box 10">
              <controlPr defaultSize="0" autoFill="0" autoLine="0" autoPict="0">
                <anchor moveWithCells="1">
                  <from>
                    <xdr:col>16</xdr:col>
                    <xdr:colOff>146050</xdr:colOff>
                    <xdr:row>33</xdr:row>
                    <xdr:rowOff>184150</xdr:rowOff>
                  </from>
                  <to>
                    <xdr:col>17</xdr:col>
                    <xdr:colOff>127000</xdr:colOff>
                    <xdr:row>35</xdr:row>
                    <xdr:rowOff>38100</xdr:rowOff>
                  </to>
                </anchor>
              </controlPr>
            </control>
          </mc:Choice>
        </mc:AlternateContent>
        <mc:AlternateContent xmlns:mc="http://schemas.openxmlformats.org/markup-compatibility/2006">
          <mc:Choice Requires="x14">
            <control shapeId="45067" r:id="rId14" name="Check Box 11">
              <controlPr defaultSize="0" autoFill="0" autoLine="0" autoPict="0">
                <anchor moveWithCells="1">
                  <from>
                    <xdr:col>16</xdr:col>
                    <xdr:colOff>146050</xdr:colOff>
                    <xdr:row>34</xdr:row>
                    <xdr:rowOff>184150</xdr:rowOff>
                  </from>
                  <to>
                    <xdr:col>17</xdr:col>
                    <xdr:colOff>127000</xdr:colOff>
                    <xdr:row>36</xdr:row>
                    <xdr:rowOff>38100</xdr:rowOff>
                  </to>
                </anchor>
              </controlPr>
            </control>
          </mc:Choice>
        </mc:AlternateContent>
        <mc:AlternateContent xmlns:mc="http://schemas.openxmlformats.org/markup-compatibility/2006">
          <mc:Choice Requires="x14">
            <control shapeId="45068" r:id="rId15" name="Check Box 12">
              <controlPr defaultSize="0" autoFill="0" autoLine="0" autoPict="0">
                <anchor moveWithCells="1">
                  <from>
                    <xdr:col>16</xdr:col>
                    <xdr:colOff>146050</xdr:colOff>
                    <xdr:row>35</xdr:row>
                    <xdr:rowOff>184150</xdr:rowOff>
                  </from>
                  <to>
                    <xdr:col>17</xdr:col>
                    <xdr:colOff>127000</xdr:colOff>
                    <xdr:row>37</xdr:row>
                    <xdr:rowOff>38100</xdr:rowOff>
                  </to>
                </anchor>
              </controlPr>
            </control>
          </mc:Choice>
        </mc:AlternateContent>
        <mc:AlternateContent xmlns:mc="http://schemas.openxmlformats.org/markup-compatibility/2006">
          <mc:Choice Requires="x14">
            <control shapeId="45069" r:id="rId16" name="Check Box 13">
              <controlPr defaultSize="0" autoFill="0" autoLine="0" autoPict="0">
                <anchor moveWithCells="1">
                  <from>
                    <xdr:col>16</xdr:col>
                    <xdr:colOff>146050</xdr:colOff>
                    <xdr:row>36</xdr:row>
                    <xdr:rowOff>184150</xdr:rowOff>
                  </from>
                  <to>
                    <xdr:col>17</xdr:col>
                    <xdr:colOff>127000</xdr:colOff>
                    <xdr:row>38</xdr:row>
                    <xdr:rowOff>38100</xdr:rowOff>
                  </to>
                </anchor>
              </controlPr>
            </control>
          </mc:Choice>
        </mc:AlternateContent>
        <mc:AlternateContent xmlns:mc="http://schemas.openxmlformats.org/markup-compatibility/2006">
          <mc:Choice Requires="x14">
            <control shapeId="45070" r:id="rId17" name="Check Box 14">
              <controlPr defaultSize="0" autoFill="0" autoLine="0" autoPict="0">
                <anchor moveWithCells="1">
                  <from>
                    <xdr:col>16</xdr:col>
                    <xdr:colOff>146050</xdr:colOff>
                    <xdr:row>37</xdr:row>
                    <xdr:rowOff>184150</xdr:rowOff>
                  </from>
                  <to>
                    <xdr:col>17</xdr:col>
                    <xdr:colOff>127000</xdr:colOff>
                    <xdr:row>39</xdr:row>
                    <xdr:rowOff>38100</xdr:rowOff>
                  </to>
                </anchor>
              </controlPr>
            </control>
          </mc:Choice>
        </mc:AlternateContent>
        <mc:AlternateContent xmlns:mc="http://schemas.openxmlformats.org/markup-compatibility/2006">
          <mc:Choice Requires="x14">
            <control shapeId="45071" r:id="rId18" name="Check Box 15">
              <controlPr defaultSize="0" autoFill="0" autoLine="0" autoPict="0">
                <anchor moveWithCells="1">
                  <from>
                    <xdr:col>16</xdr:col>
                    <xdr:colOff>146050</xdr:colOff>
                    <xdr:row>38</xdr:row>
                    <xdr:rowOff>184150</xdr:rowOff>
                  </from>
                  <to>
                    <xdr:col>17</xdr:col>
                    <xdr:colOff>127000</xdr:colOff>
                    <xdr:row>40</xdr:row>
                    <xdr:rowOff>38100</xdr:rowOff>
                  </to>
                </anchor>
              </controlPr>
            </control>
          </mc:Choice>
        </mc:AlternateContent>
        <mc:AlternateContent xmlns:mc="http://schemas.openxmlformats.org/markup-compatibility/2006">
          <mc:Choice Requires="x14">
            <control shapeId="45072" r:id="rId19" name="Check Box 16">
              <controlPr defaultSize="0" autoFill="0" autoLine="0" autoPict="0">
                <anchor moveWithCells="1">
                  <from>
                    <xdr:col>16</xdr:col>
                    <xdr:colOff>146050</xdr:colOff>
                    <xdr:row>39</xdr:row>
                    <xdr:rowOff>184150</xdr:rowOff>
                  </from>
                  <to>
                    <xdr:col>17</xdr:col>
                    <xdr:colOff>127000</xdr:colOff>
                    <xdr:row>41</xdr:row>
                    <xdr:rowOff>38100</xdr:rowOff>
                  </to>
                </anchor>
              </controlPr>
            </control>
          </mc:Choice>
        </mc:AlternateContent>
        <mc:AlternateContent xmlns:mc="http://schemas.openxmlformats.org/markup-compatibility/2006">
          <mc:Choice Requires="x14">
            <control shapeId="45073" r:id="rId20" name="Check Box 17">
              <controlPr defaultSize="0" autoFill="0" autoLine="0" autoPict="0">
                <anchor moveWithCells="1">
                  <from>
                    <xdr:col>16</xdr:col>
                    <xdr:colOff>146050</xdr:colOff>
                    <xdr:row>40</xdr:row>
                    <xdr:rowOff>184150</xdr:rowOff>
                  </from>
                  <to>
                    <xdr:col>17</xdr:col>
                    <xdr:colOff>127000</xdr:colOff>
                    <xdr:row>42</xdr:row>
                    <xdr:rowOff>38100</xdr:rowOff>
                  </to>
                </anchor>
              </controlPr>
            </control>
          </mc:Choice>
        </mc:AlternateContent>
        <mc:AlternateContent xmlns:mc="http://schemas.openxmlformats.org/markup-compatibility/2006">
          <mc:Choice Requires="x14">
            <control shapeId="45074" r:id="rId21" name="Check Box 18">
              <controlPr defaultSize="0" autoFill="0" autoLine="0" autoPict="0">
                <anchor moveWithCells="1">
                  <from>
                    <xdr:col>16</xdr:col>
                    <xdr:colOff>146050</xdr:colOff>
                    <xdr:row>41</xdr:row>
                    <xdr:rowOff>184150</xdr:rowOff>
                  </from>
                  <to>
                    <xdr:col>17</xdr:col>
                    <xdr:colOff>127000</xdr:colOff>
                    <xdr:row>43</xdr:row>
                    <xdr:rowOff>38100</xdr:rowOff>
                  </to>
                </anchor>
              </controlPr>
            </control>
          </mc:Choice>
        </mc:AlternateContent>
        <mc:AlternateContent xmlns:mc="http://schemas.openxmlformats.org/markup-compatibility/2006">
          <mc:Choice Requires="x14">
            <control shapeId="45075" r:id="rId22" name="Check Box 19">
              <controlPr defaultSize="0" autoFill="0" autoLine="0" autoPict="0">
                <anchor moveWithCells="1">
                  <from>
                    <xdr:col>16</xdr:col>
                    <xdr:colOff>146050</xdr:colOff>
                    <xdr:row>42</xdr:row>
                    <xdr:rowOff>184150</xdr:rowOff>
                  </from>
                  <to>
                    <xdr:col>17</xdr:col>
                    <xdr:colOff>127000</xdr:colOff>
                    <xdr:row>44</xdr:row>
                    <xdr:rowOff>38100</xdr:rowOff>
                  </to>
                </anchor>
              </controlPr>
            </control>
          </mc:Choice>
        </mc:AlternateContent>
        <mc:AlternateContent xmlns:mc="http://schemas.openxmlformats.org/markup-compatibility/2006">
          <mc:Choice Requires="x14">
            <control shapeId="45076" r:id="rId23" name="Check Box 20">
              <controlPr defaultSize="0" autoFill="0" autoLine="0" autoPict="0">
                <anchor moveWithCells="1">
                  <from>
                    <xdr:col>16</xdr:col>
                    <xdr:colOff>146050</xdr:colOff>
                    <xdr:row>43</xdr:row>
                    <xdr:rowOff>184150</xdr:rowOff>
                  </from>
                  <to>
                    <xdr:col>17</xdr:col>
                    <xdr:colOff>127000</xdr:colOff>
                    <xdr:row>45</xdr:row>
                    <xdr:rowOff>38100</xdr:rowOff>
                  </to>
                </anchor>
              </controlPr>
            </control>
          </mc:Choice>
        </mc:AlternateContent>
        <mc:AlternateContent xmlns:mc="http://schemas.openxmlformats.org/markup-compatibility/2006">
          <mc:Choice Requires="x14">
            <control shapeId="45077" r:id="rId24" name="Check Box 21">
              <controlPr defaultSize="0" autoFill="0" autoLine="0" autoPict="0">
                <anchor moveWithCells="1">
                  <from>
                    <xdr:col>16</xdr:col>
                    <xdr:colOff>146050</xdr:colOff>
                    <xdr:row>44</xdr:row>
                    <xdr:rowOff>184150</xdr:rowOff>
                  </from>
                  <to>
                    <xdr:col>17</xdr:col>
                    <xdr:colOff>127000</xdr:colOff>
                    <xdr:row>46</xdr:row>
                    <xdr:rowOff>38100</xdr:rowOff>
                  </to>
                </anchor>
              </controlPr>
            </control>
          </mc:Choice>
        </mc:AlternateContent>
        <mc:AlternateContent xmlns:mc="http://schemas.openxmlformats.org/markup-compatibility/2006">
          <mc:Choice Requires="x14">
            <control shapeId="45078" r:id="rId25" name="Check Box 22">
              <controlPr defaultSize="0" autoFill="0" autoLine="0" autoPict="0">
                <anchor moveWithCells="1">
                  <from>
                    <xdr:col>16</xdr:col>
                    <xdr:colOff>146050</xdr:colOff>
                    <xdr:row>45</xdr:row>
                    <xdr:rowOff>184150</xdr:rowOff>
                  </from>
                  <to>
                    <xdr:col>17</xdr:col>
                    <xdr:colOff>127000</xdr:colOff>
                    <xdr:row>47</xdr:row>
                    <xdr:rowOff>38100</xdr:rowOff>
                  </to>
                </anchor>
              </controlPr>
            </control>
          </mc:Choice>
        </mc:AlternateContent>
        <mc:AlternateContent xmlns:mc="http://schemas.openxmlformats.org/markup-compatibility/2006">
          <mc:Choice Requires="x14">
            <control shapeId="45079" r:id="rId26" name="Check Box 23">
              <controlPr defaultSize="0" autoFill="0" autoLine="0" autoPict="0">
                <anchor moveWithCells="1">
                  <from>
                    <xdr:col>16</xdr:col>
                    <xdr:colOff>146050</xdr:colOff>
                    <xdr:row>46</xdr:row>
                    <xdr:rowOff>184150</xdr:rowOff>
                  </from>
                  <to>
                    <xdr:col>17</xdr:col>
                    <xdr:colOff>127000</xdr:colOff>
                    <xdr:row>48</xdr:row>
                    <xdr:rowOff>38100</xdr:rowOff>
                  </to>
                </anchor>
              </controlPr>
            </control>
          </mc:Choice>
        </mc:AlternateContent>
        <mc:AlternateContent xmlns:mc="http://schemas.openxmlformats.org/markup-compatibility/2006">
          <mc:Choice Requires="x14">
            <control shapeId="45080" r:id="rId27" name="Check Box 24">
              <controlPr defaultSize="0" autoFill="0" autoLine="0" autoPict="0">
                <anchor moveWithCells="1">
                  <from>
                    <xdr:col>16</xdr:col>
                    <xdr:colOff>146050</xdr:colOff>
                    <xdr:row>47</xdr:row>
                    <xdr:rowOff>184150</xdr:rowOff>
                  </from>
                  <to>
                    <xdr:col>17</xdr:col>
                    <xdr:colOff>127000</xdr:colOff>
                    <xdr:row>49</xdr:row>
                    <xdr:rowOff>38100</xdr:rowOff>
                  </to>
                </anchor>
              </controlPr>
            </control>
          </mc:Choice>
        </mc:AlternateContent>
        <mc:AlternateContent xmlns:mc="http://schemas.openxmlformats.org/markup-compatibility/2006">
          <mc:Choice Requires="x14">
            <control shapeId="45081" r:id="rId28" name="Check Box 25">
              <controlPr defaultSize="0" autoFill="0" autoLine="0" autoPict="0">
                <anchor moveWithCells="1">
                  <from>
                    <xdr:col>16</xdr:col>
                    <xdr:colOff>146050</xdr:colOff>
                    <xdr:row>48</xdr:row>
                    <xdr:rowOff>184150</xdr:rowOff>
                  </from>
                  <to>
                    <xdr:col>17</xdr:col>
                    <xdr:colOff>127000</xdr:colOff>
                    <xdr:row>50</xdr:row>
                    <xdr:rowOff>0</xdr:rowOff>
                  </to>
                </anchor>
              </controlPr>
            </control>
          </mc:Choice>
        </mc:AlternateContent>
        <mc:AlternateContent xmlns:mc="http://schemas.openxmlformats.org/markup-compatibility/2006">
          <mc:Choice Requires="x14">
            <control shapeId="45082" r:id="rId29" name="Check Box 26">
              <controlPr defaultSize="0" autoFill="0" autoLine="0" autoPict="0">
                <anchor moveWithCells="1">
                  <from>
                    <xdr:col>16</xdr:col>
                    <xdr:colOff>146050</xdr:colOff>
                    <xdr:row>49</xdr:row>
                    <xdr:rowOff>184150</xdr:rowOff>
                  </from>
                  <to>
                    <xdr:col>17</xdr:col>
                    <xdr:colOff>127000</xdr:colOff>
                    <xdr:row>51</xdr:row>
                    <xdr:rowOff>38100</xdr:rowOff>
                  </to>
                </anchor>
              </controlPr>
            </control>
          </mc:Choice>
        </mc:AlternateContent>
        <mc:AlternateContent xmlns:mc="http://schemas.openxmlformats.org/markup-compatibility/2006">
          <mc:Choice Requires="x14">
            <control shapeId="45083" r:id="rId30" name="Check Box 27">
              <controlPr defaultSize="0" autoFill="0" autoLine="0" autoPict="0">
                <anchor moveWithCells="1">
                  <from>
                    <xdr:col>16</xdr:col>
                    <xdr:colOff>146050</xdr:colOff>
                    <xdr:row>50</xdr:row>
                    <xdr:rowOff>184150</xdr:rowOff>
                  </from>
                  <to>
                    <xdr:col>17</xdr:col>
                    <xdr:colOff>127000</xdr:colOff>
                    <xdr:row>52</xdr:row>
                    <xdr:rowOff>38100</xdr:rowOff>
                  </to>
                </anchor>
              </controlPr>
            </control>
          </mc:Choice>
        </mc:AlternateContent>
        <mc:AlternateContent xmlns:mc="http://schemas.openxmlformats.org/markup-compatibility/2006">
          <mc:Choice Requires="x14">
            <control shapeId="45084" r:id="rId31" name="Check Box 28">
              <controlPr defaultSize="0" autoFill="0" autoLine="0" autoPict="0">
                <anchor moveWithCells="1">
                  <from>
                    <xdr:col>16</xdr:col>
                    <xdr:colOff>146050</xdr:colOff>
                    <xdr:row>51</xdr:row>
                    <xdr:rowOff>184150</xdr:rowOff>
                  </from>
                  <to>
                    <xdr:col>17</xdr:col>
                    <xdr:colOff>127000</xdr:colOff>
                    <xdr:row>53</xdr:row>
                    <xdr:rowOff>38100</xdr:rowOff>
                  </to>
                </anchor>
              </controlPr>
            </control>
          </mc:Choice>
        </mc:AlternateContent>
        <mc:AlternateContent xmlns:mc="http://schemas.openxmlformats.org/markup-compatibility/2006">
          <mc:Choice Requires="x14">
            <control shapeId="45085" r:id="rId32" name="Check Box 29">
              <controlPr defaultSize="0" autoFill="0" autoLine="0" autoPict="0">
                <anchor moveWithCells="1">
                  <from>
                    <xdr:col>16</xdr:col>
                    <xdr:colOff>146050</xdr:colOff>
                    <xdr:row>52</xdr:row>
                    <xdr:rowOff>184150</xdr:rowOff>
                  </from>
                  <to>
                    <xdr:col>17</xdr:col>
                    <xdr:colOff>127000</xdr:colOff>
                    <xdr:row>54</xdr:row>
                    <xdr:rowOff>38100</xdr:rowOff>
                  </to>
                </anchor>
              </controlPr>
            </control>
          </mc:Choice>
        </mc:AlternateContent>
        <mc:AlternateContent xmlns:mc="http://schemas.openxmlformats.org/markup-compatibility/2006">
          <mc:Choice Requires="x14">
            <control shapeId="45086" r:id="rId33" name="Check Box 30">
              <controlPr defaultSize="0" autoFill="0" autoLine="0" autoPict="0">
                <anchor moveWithCells="1">
                  <from>
                    <xdr:col>16</xdr:col>
                    <xdr:colOff>146050</xdr:colOff>
                    <xdr:row>53</xdr:row>
                    <xdr:rowOff>184150</xdr:rowOff>
                  </from>
                  <to>
                    <xdr:col>17</xdr:col>
                    <xdr:colOff>127000</xdr:colOff>
                    <xdr:row>55</xdr:row>
                    <xdr:rowOff>38100</xdr:rowOff>
                  </to>
                </anchor>
              </controlPr>
            </control>
          </mc:Choice>
        </mc:AlternateContent>
        <mc:AlternateContent xmlns:mc="http://schemas.openxmlformats.org/markup-compatibility/2006">
          <mc:Choice Requires="x14">
            <control shapeId="45087" r:id="rId34" name="Check Box 31">
              <controlPr defaultSize="0" autoFill="0" autoLine="0" autoPict="0">
                <anchor moveWithCells="1">
                  <from>
                    <xdr:col>16</xdr:col>
                    <xdr:colOff>146050</xdr:colOff>
                    <xdr:row>54</xdr:row>
                    <xdr:rowOff>184150</xdr:rowOff>
                  </from>
                  <to>
                    <xdr:col>17</xdr:col>
                    <xdr:colOff>127000</xdr:colOff>
                    <xdr:row>56</xdr:row>
                    <xdr:rowOff>38100</xdr:rowOff>
                  </to>
                </anchor>
              </controlPr>
            </control>
          </mc:Choice>
        </mc:AlternateContent>
        <mc:AlternateContent xmlns:mc="http://schemas.openxmlformats.org/markup-compatibility/2006">
          <mc:Choice Requires="x14">
            <control shapeId="45088" r:id="rId35" name="Check Box 32">
              <controlPr defaultSize="0" autoFill="0" autoLine="0" autoPict="0">
                <anchor moveWithCells="1">
                  <from>
                    <xdr:col>16</xdr:col>
                    <xdr:colOff>146050</xdr:colOff>
                    <xdr:row>55</xdr:row>
                    <xdr:rowOff>184150</xdr:rowOff>
                  </from>
                  <to>
                    <xdr:col>17</xdr:col>
                    <xdr:colOff>127000</xdr:colOff>
                    <xdr:row>57</xdr:row>
                    <xdr:rowOff>38100</xdr:rowOff>
                  </to>
                </anchor>
              </controlPr>
            </control>
          </mc:Choice>
        </mc:AlternateContent>
        <mc:AlternateContent xmlns:mc="http://schemas.openxmlformats.org/markup-compatibility/2006">
          <mc:Choice Requires="x14">
            <control shapeId="45089" r:id="rId36" name="Check Box 33">
              <controlPr defaultSize="0" autoFill="0" autoLine="0" autoPict="0">
                <anchor moveWithCells="1">
                  <from>
                    <xdr:col>16</xdr:col>
                    <xdr:colOff>146050</xdr:colOff>
                    <xdr:row>56</xdr:row>
                    <xdr:rowOff>184150</xdr:rowOff>
                  </from>
                  <to>
                    <xdr:col>17</xdr:col>
                    <xdr:colOff>127000</xdr:colOff>
                    <xdr:row>58</xdr:row>
                    <xdr:rowOff>38100</xdr:rowOff>
                  </to>
                </anchor>
              </controlPr>
            </control>
          </mc:Choice>
        </mc:AlternateContent>
        <mc:AlternateContent xmlns:mc="http://schemas.openxmlformats.org/markup-compatibility/2006">
          <mc:Choice Requires="x14">
            <control shapeId="45090" r:id="rId37" name="Check Box 34">
              <controlPr defaultSize="0" autoFill="0" autoLine="0" autoPict="0">
                <anchor moveWithCells="1">
                  <from>
                    <xdr:col>16</xdr:col>
                    <xdr:colOff>146050</xdr:colOff>
                    <xdr:row>57</xdr:row>
                    <xdr:rowOff>184150</xdr:rowOff>
                  </from>
                  <to>
                    <xdr:col>17</xdr:col>
                    <xdr:colOff>127000</xdr:colOff>
                    <xdr:row>59</xdr:row>
                    <xdr:rowOff>38100</xdr:rowOff>
                  </to>
                </anchor>
              </controlPr>
            </control>
          </mc:Choice>
        </mc:AlternateContent>
        <mc:AlternateContent xmlns:mc="http://schemas.openxmlformats.org/markup-compatibility/2006">
          <mc:Choice Requires="x14">
            <control shapeId="45091" r:id="rId38" name="Check Box 35">
              <controlPr defaultSize="0" autoFill="0" autoLine="0" autoPict="0">
                <anchor moveWithCells="1">
                  <from>
                    <xdr:col>16</xdr:col>
                    <xdr:colOff>146050</xdr:colOff>
                    <xdr:row>58</xdr:row>
                    <xdr:rowOff>184150</xdr:rowOff>
                  </from>
                  <to>
                    <xdr:col>17</xdr:col>
                    <xdr:colOff>127000</xdr:colOff>
                    <xdr:row>60</xdr:row>
                    <xdr:rowOff>38100</xdr:rowOff>
                  </to>
                </anchor>
              </controlPr>
            </control>
          </mc:Choice>
        </mc:AlternateContent>
        <mc:AlternateContent xmlns:mc="http://schemas.openxmlformats.org/markup-compatibility/2006">
          <mc:Choice Requires="x14">
            <control shapeId="45092" r:id="rId39" name="Check Box 36">
              <controlPr defaultSize="0" autoFill="0" autoLine="0" autoPict="0">
                <anchor moveWithCells="1">
                  <from>
                    <xdr:col>16</xdr:col>
                    <xdr:colOff>146050</xdr:colOff>
                    <xdr:row>59</xdr:row>
                    <xdr:rowOff>184150</xdr:rowOff>
                  </from>
                  <to>
                    <xdr:col>17</xdr:col>
                    <xdr:colOff>127000</xdr:colOff>
                    <xdr:row>61</xdr:row>
                    <xdr:rowOff>38100</xdr:rowOff>
                  </to>
                </anchor>
              </controlPr>
            </control>
          </mc:Choice>
        </mc:AlternateContent>
        <mc:AlternateContent xmlns:mc="http://schemas.openxmlformats.org/markup-compatibility/2006">
          <mc:Choice Requires="x14">
            <control shapeId="45093" r:id="rId40" name="Check Box 37">
              <controlPr defaultSize="0" autoFill="0" autoLine="0" autoPict="0">
                <anchor moveWithCells="1">
                  <from>
                    <xdr:col>16</xdr:col>
                    <xdr:colOff>146050</xdr:colOff>
                    <xdr:row>60</xdr:row>
                    <xdr:rowOff>184150</xdr:rowOff>
                  </from>
                  <to>
                    <xdr:col>17</xdr:col>
                    <xdr:colOff>127000</xdr:colOff>
                    <xdr:row>62</xdr:row>
                    <xdr:rowOff>38100</xdr:rowOff>
                  </to>
                </anchor>
              </controlPr>
            </control>
          </mc:Choice>
        </mc:AlternateContent>
        <mc:AlternateContent xmlns:mc="http://schemas.openxmlformats.org/markup-compatibility/2006">
          <mc:Choice Requires="x14">
            <control shapeId="45094" r:id="rId41" name="Check Box 38">
              <controlPr defaultSize="0" autoFill="0" autoLine="0" autoPict="0">
                <anchor moveWithCells="1">
                  <from>
                    <xdr:col>16</xdr:col>
                    <xdr:colOff>146050</xdr:colOff>
                    <xdr:row>61</xdr:row>
                    <xdr:rowOff>184150</xdr:rowOff>
                  </from>
                  <to>
                    <xdr:col>17</xdr:col>
                    <xdr:colOff>127000</xdr:colOff>
                    <xdr:row>63</xdr:row>
                    <xdr:rowOff>0</xdr:rowOff>
                  </to>
                </anchor>
              </controlPr>
            </control>
          </mc:Choice>
        </mc:AlternateContent>
        <mc:AlternateContent xmlns:mc="http://schemas.openxmlformats.org/markup-compatibility/2006">
          <mc:Choice Requires="x14">
            <control shapeId="45095" r:id="rId42" name="Check Box 39">
              <controlPr defaultSize="0" autoFill="0" autoLine="0" autoPict="0">
                <anchor moveWithCells="1">
                  <from>
                    <xdr:col>7</xdr:col>
                    <xdr:colOff>203200</xdr:colOff>
                    <xdr:row>10</xdr:row>
                    <xdr:rowOff>107950</xdr:rowOff>
                  </from>
                  <to>
                    <xdr:col>8</xdr:col>
                    <xdr:colOff>127000</xdr:colOff>
                    <xdr:row>11</xdr:row>
                    <xdr:rowOff>88900</xdr:rowOff>
                  </to>
                </anchor>
              </controlPr>
            </control>
          </mc:Choice>
        </mc:AlternateContent>
        <mc:AlternateContent xmlns:mc="http://schemas.openxmlformats.org/markup-compatibility/2006">
          <mc:Choice Requires="x14">
            <control shapeId="45096" r:id="rId43" name="Check Box 40">
              <controlPr defaultSize="0" autoFill="0" autoLine="0" autoPict="0">
                <anchor moveWithCells="1">
                  <from>
                    <xdr:col>16</xdr:col>
                    <xdr:colOff>146050</xdr:colOff>
                    <xdr:row>15</xdr:row>
                    <xdr:rowOff>184150</xdr:rowOff>
                  </from>
                  <to>
                    <xdr:col>17</xdr:col>
                    <xdr:colOff>127000</xdr:colOff>
                    <xdr:row>17</xdr:row>
                    <xdr:rowOff>38100</xdr:rowOff>
                  </to>
                </anchor>
              </controlPr>
            </control>
          </mc:Choice>
        </mc:AlternateContent>
        <mc:AlternateContent xmlns:mc="http://schemas.openxmlformats.org/markup-compatibility/2006">
          <mc:Choice Requires="x14">
            <control shapeId="45097" r:id="rId44" name="Check Box 41">
              <controlPr defaultSize="0" autoFill="0" autoLine="0" autoPict="0">
                <anchor moveWithCells="1">
                  <from>
                    <xdr:col>16</xdr:col>
                    <xdr:colOff>146050</xdr:colOff>
                    <xdr:row>16</xdr:row>
                    <xdr:rowOff>184150</xdr:rowOff>
                  </from>
                  <to>
                    <xdr:col>17</xdr:col>
                    <xdr:colOff>127000</xdr:colOff>
                    <xdr:row>18</xdr:row>
                    <xdr:rowOff>38100</xdr:rowOff>
                  </to>
                </anchor>
              </controlPr>
            </control>
          </mc:Choice>
        </mc:AlternateContent>
        <mc:AlternateContent xmlns:mc="http://schemas.openxmlformats.org/markup-compatibility/2006">
          <mc:Choice Requires="x14">
            <control shapeId="45098" r:id="rId45" name="Check Box 42">
              <controlPr defaultSize="0" autoFill="0" autoLine="0" autoPict="0">
                <anchor moveWithCells="1">
                  <from>
                    <xdr:col>16</xdr:col>
                    <xdr:colOff>146050</xdr:colOff>
                    <xdr:row>17</xdr:row>
                    <xdr:rowOff>184150</xdr:rowOff>
                  </from>
                  <to>
                    <xdr:col>17</xdr:col>
                    <xdr:colOff>127000</xdr:colOff>
                    <xdr:row>19</xdr:row>
                    <xdr:rowOff>38100</xdr:rowOff>
                  </to>
                </anchor>
              </controlPr>
            </control>
          </mc:Choice>
        </mc:AlternateContent>
        <mc:AlternateContent xmlns:mc="http://schemas.openxmlformats.org/markup-compatibility/2006">
          <mc:Choice Requires="x14">
            <control shapeId="45099" r:id="rId46" name="Check Box 43">
              <controlPr defaultSize="0" autoFill="0" autoLine="0" autoPict="0">
                <anchor moveWithCells="1">
                  <from>
                    <xdr:col>16</xdr:col>
                    <xdr:colOff>146050</xdr:colOff>
                    <xdr:row>18</xdr:row>
                    <xdr:rowOff>184150</xdr:rowOff>
                  </from>
                  <to>
                    <xdr:col>17</xdr:col>
                    <xdr:colOff>127000</xdr:colOff>
                    <xdr:row>20</xdr:row>
                    <xdr:rowOff>38100</xdr:rowOff>
                  </to>
                </anchor>
              </controlPr>
            </control>
          </mc:Choice>
        </mc:AlternateContent>
        <mc:AlternateContent xmlns:mc="http://schemas.openxmlformats.org/markup-compatibility/2006">
          <mc:Choice Requires="x14">
            <control shapeId="45100" r:id="rId47" name="Check Box 44">
              <controlPr defaultSize="0" autoFill="0" autoLine="0" autoPict="0">
                <anchor moveWithCells="1">
                  <from>
                    <xdr:col>16</xdr:col>
                    <xdr:colOff>146050</xdr:colOff>
                    <xdr:row>19</xdr:row>
                    <xdr:rowOff>184150</xdr:rowOff>
                  </from>
                  <to>
                    <xdr:col>17</xdr:col>
                    <xdr:colOff>127000</xdr:colOff>
                    <xdr:row>21</xdr:row>
                    <xdr:rowOff>38100</xdr:rowOff>
                  </to>
                </anchor>
              </controlPr>
            </control>
          </mc:Choice>
        </mc:AlternateContent>
        <mc:AlternateContent xmlns:mc="http://schemas.openxmlformats.org/markup-compatibility/2006">
          <mc:Choice Requires="x14">
            <control shapeId="45101" r:id="rId48" name="Check Box 45">
              <controlPr defaultSize="0" autoFill="0" autoLine="0" autoPict="0">
                <anchor moveWithCells="1">
                  <from>
                    <xdr:col>16</xdr:col>
                    <xdr:colOff>146050</xdr:colOff>
                    <xdr:row>20</xdr:row>
                    <xdr:rowOff>184150</xdr:rowOff>
                  </from>
                  <to>
                    <xdr:col>17</xdr:col>
                    <xdr:colOff>127000</xdr:colOff>
                    <xdr:row>22</xdr:row>
                    <xdr:rowOff>38100</xdr:rowOff>
                  </to>
                </anchor>
              </controlPr>
            </control>
          </mc:Choice>
        </mc:AlternateContent>
        <mc:AlternateContent xmlns:mc="http://schemas.openxmlformats.org/markup-compatibility/2006">
          <mc:Choice Requires="x14">
            <control shapeId="45102" r:id="rId49" name="Check Box 46">
              <controlPr defaultSize="0" autoFill="0" autoLine="0" autoPict="0">
                <anchor moveWithCells="1">
                  <from>
                    <xdr:col>16</xdr:col>
                    <xdr:colOff>146050</xdr:colOff>
                    <xdr:row>22</xdr:row>
                    <xdr:rowOff>184150</xdr:rowOff>
                  </from>
                  <to>
                    <xdr:col>17</xdr:col>
                    <xdr:colOff>127000</xdr:colOff>
                    <xdr:row>24</xdr:row>
                    <xdr:rowOff>38100</xdr:rowOff>
                  </to>
                </anchor>
              </controlPr>
            </control>
          </mc:Choice>
        </mc:AlternateContent>
        <mc:AlternateContent xmlns:mc="http://schemas.openxmlformats.org/markup-compatibility/2006">
          <mc:Choice Requires="x14">
            <control shapeId="45103" r:id="rId50" name="Check Box 47">
              <controlPr defaultSize="0" autoFill="0" autoLine="0" autoPict="0">
                <anchor moveWithCells="1">
                  <from>
                    <xdr:col>16</xdr:col>
                    <xdr:colOff>146050</xdr:colOff>
                    <xdr:row>21</xdr:row>
                    <xdr:rowOff>184150</xdr:rowOff>
                  </from>
                  <to>
                    <xdr:col>17</xdr:col>
                    <xdr:colOff>127000</xdr:colOff>
                    <xdr:row>23</xdr:row>
                    <xdr:rowOff>38100</xdr:rowOff>
                  </to>
                </anchor>
              </controlPr>
            </control>
          </mc:Choice>
        </mc:AlternateContent>
        <mc:AlternateContent xmlns:mc="http://schemas.openxmlformats.org/markup-compatibility/2006">
          <mc:Choice Requires="x14">
            <control shapeId="45104" r:id="rId51" name="Check Box 48">
              <controlPr defaultSize="0" autoFill="0" autoLine="0" autoPict="0">
                <anchor moveWithCells="1">
                  <from>
                    <xdr:col>16</xdr:col>
                    <xdr:colOff>146050</xdr:colOff>
                    <xdr:row>23</xdr:row>
                    <xdr:rowOff>184150</xdr:rowOff>
                  </from>
                  <to>
                    <xdr:col>17</xdr:col>
                    <xdr:colOff>127000</xdr:colOff>
                    <xdr:row>25</xdr:row>
                    <xdr:rowOff>38100</xdr:rowOff>
                  </to>
                </anchor>
              </controlPr>
            </control>
          </mc:Choice>
        </mc:AlternateContent>
        <mc:AlternateContent xmlns:mc="http://schemas.openxmlformats.org/markup-compatibility/2006">
          <mc:Choice Requires="x14">
            <control shapeId="45105" r:id="rId52" name="Check Box 49">
              <controlPr defaultSize="0" autoFill="0" autoLine="0" autoPict="0">
                <anchor moveWithCells="1">
                  <from>
                    <xdr:col>16</xdr:col>
                    <xdr:colOff>146050</xdr:colOff>
                    <xdr:row>24</xdr:row>
                    <xdr:rowOff>184150</xdr:rowOff>
                  </from>
                  <to>
                    <xdr:col>17</xdr:col>
                    <xdr:colOff>127000</xdr:colOff>
                    <xdr:row>26</xdr:row>
                    <xdr:rowOff>38100</xdr:rowOff>
                  </to>
                </anchor>
              </controlPr>
            </control>
          </mc:Choice>
        </mc:AlternateContent>
        <mc:AlternateContent xmlns:mc="http://schemas.openxmlformats.org/markup-compatibility/2006">
          <mc:Choice Requires="x14">
            <control shapeId="45106" r:id="rId53" name="Check Box 50">
              <controlPr defaultSize="0" autoFill="0" autoLine="0" autoPict="0">
                <anchor moveWithCells="1">
                  <from>
                    <xdr:col>16</xdr:col>
                    <xdr:colOff>146050</xdr:colOff>
                    <xdr:row>25</xdr:row>
                    <xdr:rowOff>184150</xdr:rowOff>
                  </from>
                  <to>
                    <xdr:col>17</xdr:col>
                    <xdr:colOff>127000</xdr:colOff>
                    <xdr:row>27</xdr:row>
                    <xdr:rowOff>38100</xdr:rowOff>
                  </to>
                </anchor>
              </controlPr>
            </control>
          </mc:Choice>
        </mc:AlternateContent>
        <mc:AlternateContent xmlns:mc="http://schemas.openxmlformats.org/markup-compatibility/2006">
          <mc:Choice Requires="x14">
            <control shapeId="45107" r:id="rId54" name="Check Box 51">
              <controlPr defaultSize="0" autoFill="0" autoLine="0" autoPict="0">
                <anchor moveWithCells="1">
                  <from>
                    <xdr:col>16</xdr:col>
                    <xdr:colOff>146050</xdr:colOff>
                    <xdr:row>30</xdr:row>
                    <xdr:rowOff>184150</xdr:rowOff>
                  </from>
                  <to>
                    <xdr:col>17</xdr:col>
                    <xdr:colOff>127000</xdr:colOff>
                    <xdr:row>32</xdr:row>
                    <xdr:rowOff>0</xdr:rowOff>
                  </to>
                </anchor>
              </controlPr>
            </control>
          </mc:Choice>
        </mc:AlternateContent>
        <mc:AlternateContent xmlns:mc="http://schemas.openxmlformats.org/markup-compatibility/2006">
          <mc:Choice Requires="x14">
            <control shapeId="45108" r:id="rId55" name="Check Box 52">
              <controlPr defaultSize="0" autoFill="0" autoLine="0" autoPict="0">
                <anchor moveWithCells="1">
                  <from>
                    <xdr:col>16</xdr:col>
                    <xdr:colOff>146050</xdr:colOff>
                    <xdr:row>30</xdr:row>
                    <xdr:rowOff>184150</xdr:rowOff>
                  </from>
                  <to>
                    <xdr:col>17</xdr:col>
                    <xdr:colOff>127000</xdr:colOff>
                    <xdr:row>32</xdr:row>
                    <xdr:rowOff>0</xdr:rowOff>
                  </to>
                </anchor>
              </controlPr>
            </control>
          </mc:Choice>
        </mc:AlternateContent>
        <mc:AlternateContent xmlns:mc="http://schemas.openxmlformats.org/markup-compatibility/2006">
          <mc:Choice Requires="x14">
            <control shapeId="45109" r:id="rId56" name="Check Box 53">
              <controlPr defaultSize="0" autoFill="0" autoLine="0" autoPict="0">
                <anchor moveWithCells="1">
                  <from>
                    <xdr:col>16</xdr:col>
                    <xdr:colOff>146050</xdr:colOff>
                    <xdr:row>38</xdr:row>
                    <xdr:rowOff>184150</xdr:rowOff>
                  </from>
                  <to>
                    <xdr:col>17</xdr:col>
                    <xdr:colOff>127000</xdr:colOff>
                    <xdr:row>40</xdr:row>
                    <xdr:rowOff>38100</xdr:rowOff>
                  </to>
                </anchor>
              </controlPr>
            </control>
          </mc:Choice>
        </mc:AlternateContent>
      </controls>
    </mc:Choice>
  </mc:AlternateContent>
  <tableParts count="1">
    <tablePart r:id="rId57"/>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c D A A B Q S w M E F A A C A A g A d E D I U E O x 9 u O n A A A A + A A A A B I A H A B D b 2 5 m a W c v U G F j a 2 F n Z S 5 4 b W w g o h g A K K A U A A A A A A A A A A A A A A A A A A A A A A A A A A A A h Y 9 B D o I w F E S v Q r q n L R X U k E 9 Z u J X E h G j c k l K h E Y q h x X I 3 F x 7 J K 0 i i q D u X M 3 m T v H n c 7 p C O b e N d Z W 9 U p x M U Y I o 8 q U V X K l 0 l a L A n f 4 1 S D r t C n I t K e h O s T T w a l a D a 2 k t M i H M O u w X u + o o w S g N y z L a 5 q G V b + E o b W 2 g h 0 W d V / l 8 h D o e X D G d 4 x X A U R U s c h g G Q u Y Z M 6 S / C J m N M g f y U s B k a O / S S S + 3 v c y B z B P J + w Z 9 Q S w M E F A A C A A g A d E D I U A / 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H R A y F A o i k e 4 D g A A A B E A A A A T A B w A R m 9 y b X V s Y X M v U 2 V j d G l v b j E u b S C i G A A o o B Q A A A A A A A A A A A A A A A A A A A A A A A A A A A A r T k 0 u y c z P U w i G 0 I b W A F B L A Q I t A B Q A A g A I A H R A y F B D s f b j p w A A A P g A A A A S A A A A A A A A A A A A A A A A A A A A A A B D b 2 5 m a W c v U G F j a 2 F n Z S 5 4 b W x Q S w E C L Q A U A A I A C A B 0 Q M h Q D 8 r p q 6 Q A A A D p A A A A E w A A A A A A A A A A A A A A A A D z A A A A W 0 N v b n R l b n R f V H l w Z X N d L n h t b F B L A Q I t A B Q A A g A I A H R A y F A o i k e 4 D g A A A B E A A A A T A A A A A A A A A A A A A A A A A O Q B A A B G b 3 J t d W x h c y 9 T Z W N 0 a W 9 u M S 5 t U E s F B g A A A A A D A A M A w g A A A D 8 C A A A A A B A B A A D v u 7 8 8 P 3 h t b C B 2 Z X J z a W 9 u P S I x L j A i I G V u Y 2 9 k a W 5 n P S J 1 d G Y t O C I / P j x Q Z X J t a X N z a W 9 u T G l z d C B 4 b W x u c z p 4 c 2 k 9 I m h 0 d H A 6 L y 9 3 d 3 c u d z M u b 3 J n L z I w M D E v W E 1 M U 2 N o Z W 1 h L W l u c 3 R h b m N l I i B 4 b W x u c z p 4 c 2 Q 9 I m h 0 d H A 6 L y 9 3 d 3 c u d z M u b 3 J n L z I w M D E v W E 1 M U 2 N o Z W 1 h I j 4 8 Q 2 F u R X Z h b H V h d G V G d X R 1 c m V Q Y W N r Y W d l c z 5 m Y W x z Z T w v Q 2 F u R X Z h b H V h d G V G d X R 1 c m V Q Y W N r Y W d l c z 4 8 R m l y Z X d h b G x F b m F i b G V k P n R y d W U 8 L 0 Z p c m V 3 Y W x s R W 5 h Y m x l Z D 4 8 L 1 B l c m 1 p c 3 N p b 2 5 M a X N 0 P p c B A A A A A A A A d Q E A A O + 7 v z w / e G 1 s I H Z l c n N p b 2 4 9 I j E u M C I g Z W 5 j b 2 R p b m c 9 I n V 0 Z i 0 4 I j 8 + P E x v Y 2 F s U G F j a 2 F n Z U 1 l d G F k Y X R h R m l s Z S B 4 b W x u c z p 4 c 2 k 9 I m h 0 d H A 6 L y 9 3 d 3 c u d z M u b 3 J n L z I w M D E v W E 1 M U 2 N o Z W 1 h L W l u c 3 R h b m N l I i B 4 b W x u c z p 4 c 2 Q 9 I m h 0 d H A 6 L y 9 3 d 3 c u d z M u b 3 J n L z I w M D E v W E 1 M U 2 N o Z W 1 h 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N o A A A A B A A A A 0 I y d 3 w E V 0 R G M e g D A T 8 K X 6 w E A A A D b P c U o p V e g Q I s D 1 y C V v v c b A A A A A A I A A A A A A A N m A A D A A A A A E A A A A C P g q D k / v E N R D z a / s M 0 U k W k A A A A A B I A A A K A A A A A Q A A A A a q o B N z n 5 l X a o Q 8 V d n x k P 6 1 A A A A A j b P N d L v 7 o 1 V a X P F F Y A S c z R u V d w r o 6 J 0 h E i 4 i r u I n y 9 C f 2 Q c x j Z j G Y s s / z N 2 t t e 9 V S B A W z R C K G n b Q s 7 l g 3 N w l K X t Y 8 b d P o P V r g G I w p G P V J p h Q A A A C W 4 E j t y N 0 o 0 I E I o X F o 8 u V K 0 F k F 0 w = = < / D a t a M a s h u p > 
</file>

<file path=customXml/itemProps1.xml><?xml version="1.0" encoding="utf-8"?>
<ds:datastoreItem xmlns:ds="http://schemas.openxmlformats.org/officeDocument/2006/customXml" ds:itemID="{AB01EF92-A5A7-4576-BDAF-30CC92335F10}">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39</vt:i4>
      </vt:variant>
    </vt:vector>
  </HeadingPairs>
  <TitlesOfParts>
    <vt:vector size="50" baseType="lpstr">
      <vt:lpstr>Instructions</vt:lpstr>
      <vt:lpstr>Charts</vt:lpstr>
      <vt:lpstr>Monday</vt:lpstr>
      <vt:lpstr>Tuesday</vt:lpstr>
      <vt:lpstr>Wednesday</vt:lpstr>
      <vt:lpstr>Thursday</vt:lpstr>
      <vt:lpstr>Friday</vt:lpstr>
      <vt:lpstr>Sat</vt:lpstr>
      <vt:lpstr>Sun</vt:lpstr>
      <vt:lpstr>Timesheet</vt:lpstr>
      <vt:lpstr>WK_SUMMARY</vt:lpstr>
      <vt:lpstr>Instructions!_Hlk11854337</vt:lpstr>
      <vt:lpstr>Instructions!_Hlk44345265</vt:lpstr>
      <vt:lpstr>Instructions!_Hlk48294421</vt:lpstr>
      <vt:lpstr>Friday!ColumnTitleRegion..H2.1</vt:lpstr>
      <vt:lpstr>Monday!ColumnTitleRegion..H2.1</vt:lpstr>
      <vt:lpstr>Sat!ColumnTitleRegion..H2.1</vt:lpstr>
      <vt:lpstr>Sun!ColumnTitleRegion..H2.1</vt:lpstr>
      <vt:lpstr>Thursday!ColumnTitleRegion..H2.1</vt:lpstr>
      <vt:lpstr>Tuesday!ColumnTitleRegion..H2.1</vt:lpstr>
      <vt:lpstr>Wednesday!ColumnTitleRegion..H2.1</vt:lpstr>
      <vt:lpstr>Friday!Print_Area</vt:lpstr>
      <vt:lpstr>Monday!Print_Area</vt:lpstr>
      <vt:lpstr>Sat!Print_Area</vt:lpstr>
      <vt:lpstr>Sun!Print_Area</vt:lpstr>
      <vt:lpstr>Thursday!Print_Area</vt:lpstr>
      <vt:lpstr>Tuesday!Print_Area</vt:lpstr>
      <vt:lpstr>Wednesday!Print_Area</vt:lpstr>
      <vt:lpstr>WK_SUMMARY!Print_Area</vt:lpstr>
      <vt:lpstr>Friday!Print_Titles</vt:lpstr>
      <vt:lpstr>Monday!Print_Titles</vt:lpstr>
      <vt:lpstr>Sat!Print_Titles</vt:lpstr>
      <vt:lpstr>Sun!Print_Titles</vt:lpstr>
      <vt:lpstr>Thursday!Print_Titles</vt:lpstr>
      <vt:lpstr>Tuesday!Print_Titles</vt:lpstr>
      <vt:lpstr>Wednesday!Print_Titles</vt:lpstr>
      <vt:lpstr>Friday!ScheduleStart</vt:lpstr>
      <vt:lpstr>Monday!ScheduleStart</vt:lpstr>
      <vt:lpstr>Sat!ScheduleStart</vt:lpstr>
      <vt:lpstr>Sun!ScheduleStart</vt:lpstr>
      <vt:lpstr>Thursday!ScheduleStart</vt:lpstr>
      <vt:lpstr>Tuesday!ScheduleStart</vt:lpstr>
      <vt:lpstr>Wednesday!ScheduleStart</vt:lpstr>
      <vt:lpstr>Friday!ThisRow</vt:lpstr>
      <vt:lpstr>Monday!ThisRow</vt:lpstr>
      <vt:lpstr>Sat!ThisRow</vt:lpstr>
      <vt:lpstr>Sun!ThisRow</vt:lpstr>
      <vt:lpstr>Thursday!ThisRow</vt:lpstr>
      <vt:lpstr>Tuesday!ThisRow</vt:lpstr>
      <vt:lpstr>Wednesday!ThisRow</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Irene Balajadia</dc:creator>
  <cp:keywords/>
  <cp:lastModifiedBy>Henzl, John</cp:lastModifiedBy>
  <cp:lastPrinted>2020-06-02T17:13:38Z</cp:lastPrinted>
  <dcterms:created xsi:type="dcterms:W3CDTF">2017-12-07T07:22:50Z</dcterms:created>
  <dcterms:modified xsi:type="dcterms:W3CDTF">2022-06-30T22:27:11Z</dcterms:modified>
  <cp:version/>
</cp:coreProperties>
</file>