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00" windowHeight="10515" tabRatio="670" activeTab="4"/>
  </bookViews>
  <sheets>
    <sheet name="1-Summary" sheetId="1" r:id="rId1"/>
    <sheet name="2-License and Hardware" sheetId="2" r:id="rId2"/>
    <sheet name="3-ProfServices" sheetId="3" r:id="rId3"/>
    <sheet name="4-Training" sheetId="4" r:id="rId4"/>
    <sheet name="5-Other Costs" sheetId="5" r:id="rId5"/>
  </sheets>
  <definedNames>
    <definedName name="_xlnm.Print_Area" localSheetId="0">'1-Summary'!$A$1:$C$37</definedName>
    <definedName name="_xlnm.Print_Area" localSheetId="1">'2-License and Hardware'!$A$1:$E$52</definedName>
    <definedName name="_xlnm.Print_Area" localSheetId="2">'3-ProfServices'!$A$1:$K$28</definedName>
    <definedName name="_xlnm.Print_Area" localSheetId="3">'4-Training'!$A$1:$G$27</definedName>
    <definedName name="_xlnm.Print_Area" localSheetId="4">'5-Other Costs'!$A$1:$H$39</definedName>
    <definedName name="_xlnm.Print_Titles" localSheetId="1">'2-License and Hardware'!$4:$4</definedName>
  </definedNames>
  <calcPr fullCalcOnLoad="1"/>
</workbook>
</file>

<file path=xl/sharedStrings.xml><?xml version="1.0" encoding="utf-8"?>
<sst xmlns="http://schemas.openxmlformats.org/spreadsheetml/2006/main" count="144" uniqueCount="101">
  <si>
    <t xml:space="preserve"> </t>
  </si>
  <si>
    <t>Explanation/Notes (if necessary)**</t>
  </si>
  <si>
    <t>Proposed Cost
in RFP</t>
  </si>
  <si>
    <t>Year One*</t>
  </si>
  <si>
    <t>Year Two</t>
  </si>
  <si>
    <t>Year Three</t>
  </si>
  <si>
    <t>Year Four</t>
  </si>
  <si>
    <t>Year Five</t>
  </si>
  <si>
    <t>Fee Per User/Employee</t>
  </si>
  <si>
    <t>Proposed Cost in RFP</t>
  </si>
  <si>
    <t>Subtotal</t>
  </si>
  <si>
    <r>
      <t xml:space="preserve">Third-Party Software </t>
    </r>
    <r>
      <rPr>
        <b/>
        <sz val="8"/>
        <rFont val="Arial"/>
        <family val="2"/>
      </rPr>
      <t>(List Individually)</t>
    </r>
  </si>
  <si>
    <t>Discountable Software</t>
  </si>
  <si>
    <t xml:space="preserve">Less Discount </t>
  </si>
  <si>
    <t>Total</t>
  </si>
  <si>
    <t>Cost</t>
  </si>
  <si>
    <t>Schedule 1:  Summary</t>
  </si>
  <si>
    <t xml:space="preserve">Proposed Cost
in RFP </t>
  </si>
  <si>
    <t>**Attach additional notes (if needed) to provide full explanation.</t>
  </si>
  <si>
    <r>
      <t xml:space="preserve">Training  </t>
    </r>
    <r>
      <rPr>
        <sz val="8"/>
        <rFont val="Arial"/>
        <family val="2"/>
      </rPr>
      <t>(Schedule 4)</t>
    </r>
  </si>
  <si>
    <r>
      <t xml:space="preserve">Professional Services </t>
    </r>
    <r>
      <rPr>
        <sz val="8"/>
        <rFont val="Arial"/>
        <family val="2"/>
      </rPr>
      <t>(Schedule 3)</t>
    </r>
  </si>
  <si>
    <t>*Please identify the time at which "Year One" support or license fees begin (e.g., once software goes into production).</t>
  </si>
  <si>
    <t>Deliverable</t>
  </si>
  <si>
    <r>
      <t>Services</t>
    </r>
    <r>
      <rPr>
        <sz val="8"/>
        <rFont val="Arial"/>
        <family val="2"/>
      </rPr>
      <t xml:space="preserve"> (Schedules 3, 4,  and 5)(*)(**):  </t>
    </r>
  </si>
  <si>
    <t>Detailed Licensing Fees By Software Module or Component</t>
  </si>
  <si>
    <t>* The above is a sample only and should be overwritten by the proposer</t>
  </si>
  <si>
    <t>Solution Architect</t>
  </si>
  <si>
    <t>Solution Developer</t>
  </si>
  <si>
    <t>Hours</t>
  </si>
  <si>
    <t>Resource</t>
  </si>
  <si>
    <t>Total Deliverable Cost</t>
  </si>
  <si>
    <t>TOTAL</t>
  </si>
  <si>
    <t>Rate</t>
  </si>
  <si>
    <t>Materials Cost</t>
  </si>
  <si>
    <t>Training Type</t>
  </si>
  <si>
    <t>Explanation/Notes (if necessary)</t>
  </si>
  <si>
    <t>Total Cost</t>
  </si>
  <si>
    <t>TOTAL TRAINING COSTS</t>
  </si>
  <si>
    <t>Software Module or Component</t>
  </si>
  <si>
    <t>Capture and Imaging Consultant</t>
  </si>
  <si>
    <r>
      <t xml:space="preserve">Other Costs </t>
    </r>
    <r>
      <rPr>
        <sz val="8"/>
        <rFont val="Arial"/>
        <family val="2"/>
      </rPr>
      <t>(Schedule 5)</t>
    </r>
  </si>
  <si>
    <t>Production Environment</t>
  </si>
  <si>
    <t>Medium Court</t>
  </si>
  <si>
    <t>Large Court</t>
  </si>
  <si>
    <t>Staging and Development Environment</t>
  </si>
  <si>
    <t>Bulk pricing  Discount</t>
  </si>
  <si>
    <t>Description</t>
  </si>
  <si>
    <t>Number of Units</t>
  </si>
  <si>
    <t>Unit</t>
  </si>
  <si>
    <t>Include licensing cost, if any, for the staging and development non production environments.</t>
  </si>
  <si>
    <r>
      <t xml:space="preserve">Scanner &amp;  Proposal Pertinent Peripherals  </t>
    </r>
    <r>
      <rPr>
        <b/>
        <sz val="8"/>
        <rFont val="Arial"/>
        <family val="2"/>
      </rPr>
      <t>(List Individually)</t>
    </r>
  </si>
  <si>
    <t>Insert Rows as Required by proposal.</t>
  </si>
  <si>
    <t>Example for proposer only.</t>
  </si>
  <si>
    <t>Summary of Total Software, Professional Services,  Maintenance and Other  Costs</t>
  </si>
  <si>
    <t>One Time Costs</t>
  </si>
  <si>
    <t>Total One Time Cost (first year)</t>
  </si>
  <si>
    <t>Assume production cost.</t>
  </si>
  <si>
    <t>Annual Software Maintenance Fees</t>
  </si>
  <si>
    <r>
      <t xml:space="preserve">Third-Party Software </t>
    </r>
    <r>
      <rPr>
        <b/>
        <sz val="8"/>
        <rFont val="Arial"/>
        <family val="2"/>
      </rPr>
      <t>(Annual Maintenance)</t>
    </r>
  </si>
  <si>
    <t>Professional Services By Deliverable</t>
  </si>
  <si>
    <t xml:space="preserve">Cost of Training </t>
  </si>
  <si>
    <t>Capacity and Scalability Documentation</t>
  </si>
  <si>
    <t>Solution Testing</t>
  </si>
  <si>
    <t>Post Implementation Maintenance and Support Services</t>
  </si>
  <si>
    <t>Specifications for Production, Deployment, and Staging Hardware</t>
  </si>
  <si>
    <t>System Administration training,  and Documentation</t>
  </si>
  <si>
    <t>Implementation training with Documentation.</t>
  </si>
  <si>
    <t>End-User training and Documentation</t>
  </si>
  <si>
    <t>Technical Support training and documentation</t>
  </si>
  <si>
    <t>Knowledge transfer to AOC, Court personnel</t>
  </si>
  <si>
    <t>Knowledge transfer to  Data Center Hosting Personnel</t>
  </si>
  <si>
    <t xml:space="preserve">Training Plan </t>
  </si>
  <si>
    <t>Scanner and Other Peripheral Hardware (Annual Maintenance)</t>
  </si>
  <si>
    <t xml:space="preserve">Integration  Services (Including Integration using web services API with California Court Case Management Systems) </t>
  </si>
  <si>
    <t xml:space="preserve"> Other or additional Costs</t>
  </si>
  <si>
    <t>(example: Client, Capture, Reporting, Server, Security, and Workflow software licenses   should be provided for  Small, Medium and Large Courts. User and image metrics are included in page 10 section 6.5 of the RFP.)</t>
  </si>
  <si>
    <r>
      <t>License , Scanners and Other pertinent peripherals Fees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(Schedule 2)(*)(**)</t>
    </r>
  </si>
  <si>
    <t>(Defined as ancillary software that works in conjunction with primary software)</t>
  </si>
  <si>
    <t>(Includes software licenses by module for Small, Medium and Large  courts. See Assumptions section below for categorization of Supreme Court and Courts of Appeal)</t>
  </si>
  <si>
    <t xml:space="preserve">Migration Services (from a legacy DMS system) </t>
  </si>
  <si>
    <t>See Assumptions section below for instructions for categorization of Supreme Court and Courts of Appeal</t>
  </si>
  <si>
    <t>Small Court</t>
  </si>
  <si>
    <t>Total Number of Users/Employees</t>
  </si>
  <si>
    <t>Medium Court (12 total)</t>
  </si>
  <si>
    <t>Large Court (9 total)</t>
  </si>
  <si>
    <t>Small Court (44 total)</t>
  </si>
  <si>
    <t>Schedule 2: Licensing and Hardware Fees (for all 65 courts)</t>
  </si>
  <si>
    <t>Total License and Hardware Fees</t>
  </si>
  <si>
    <t>Schedule 3: Professional Services (based on a single Medium sized court)</t>
  </si>
  <si>
    <t>(add columns if needed)</t>
  </si>
  <si>
    <t>Schedule 4: Project Team Training Costs (based on a single medium sized court)</t>
  </si>
  <si>
    <t># of Students</t>
  </si>
  <si>
    <t>Capture STD End User*</t>
  </si>
  <si>
    <t>Schedule 5:  Other or Additional Costs (based on an individual deployment)</t>
  </si>
  <si>
    <t>Implementation Services</t>
  </si>
  <si>
    <t>Training Events (Other than costs already noted on Schedule #4)</t>
  </si>
  <si>
    <t>Facilitator Hourly Rate</t>
  </si>
  <si>
    <t>Total Licenses and Hardware</t>
  </si>
  <si>
    <t>Total Annual Software Maintenance</t>
  </si>
  <si>
    <t>Ongoing Maintenance &amp; Support  Costs (Years 2-5)</t>
  </si>
  <si>
    <t>Highlighted cells have been pre-calculated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</si>
</sst>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color indexed="10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5" xfId="0" applyFont="1" applyFill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33" borderId="16" xfId="0" applyFont="1" applyFill="1" applyBorder="1" applyAlignment="1">
      <alignment horizontal="left" wrapText="1"/>
    </xf>
    <xf numFmtId="0" fontId="9" fillId="33" borderId="17" xfId="0" applyFont="1" applyFill="1" applyBorder="1" applyAlignment="1">
      <alignment horizontal="right" wrapText="1"/>
    </xf>
    <xf numFmtId="0" fontId="9" fillId="33" borderId="18" xfId="0" applyFont="1" applyFill="1" applyBorder="1" applyAlignment="1">
      <alignment horizontal="right"/>
    </xf>
    <xf numFmtId="6" fontId="10" fillId="0" borderId="19" xfId="0" applyNumberFormat="1" applyFont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20" xfId="0" applyBorder="1" applyAlignment="1">
      <alignment/>
    </xf>
    <xf numFmtId="3" fontId="9" fillId="33" borderId="21" xfId="0" applyNumberFormat="1" applyFont="1" applyFill="1" applyBorder="1" applyAlignment="1">
      <alignment horizontal="center"/>
    </xf>
    <xf numFmtId="3" fontId="9" fillId="33" borderId="22" xfId="0" applyNumberFormat="1" applyFont="1" applyFill="1" applyBorder="1" applyAlignment="1">
      <alignment horizontal="center"/>
    </xf>
    <xf numFmtId="3" fontId="1" fillId="33" borderId="23" xfId="0" applyNumberFormat="1" applyFont="1" applyFill="1" applyBorder="1" applyAlignment="1">
      <alignment horizontal="center"/>
    </xf>
    <xf numFmtId="3" fontId="1" fillId="33" borderId="24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6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5" fontId="6" fillId="0" borderId="20" xfId="0" applyNumberFormat="1" applyFont="1" applyBorder="1" applyAlignment="1">
      <alignment/>
    </xf>
    <xf numFmtId="5" fontId="3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5" fillId="0" borderId="0" xfId="0" applyNumberFormat="1" applyFont="1" applyAlignment="1">
      <alignment/>
    </xf>
    <xf numFmtId="0" fontId="8" fillId="0" borderId="27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5" fontId="1" fillId="33" borderId="18" xfId="0" applyNumberFormat="1" applyFont="1" applyFill="1" applyBorder="1" applyAlignment="1">
      <alignment horizontal="center" wrapText="1"/>
    </xf>
    <xf numFmtId="5" fontId="1" fillId="33" borderId="28" xfId="0" applyNumberFormat="1" applyFont="1" applyFill="1" applyBorder="1" applyAlignment="1">
      <alignment horizontal="right"/>
    </xf>
    <xf numFmtId="6" fontId="1" fillId="33" borderId="19" xfId="0" applyNumberFormat="1" applyFont="1" applyFill="1" applyBorder="1" applyAlignment="1">
      <alignment/>
    </xf>
    <xf numFmtId="0" fontId="11" fillId="0" borderId="20" xfId="0" applyFont="1" applyBorder="1" applyAlignment="1">
      <alignment/>
    </xf>
    <xf numFmtId="0" fontId="12" fillId="0" borderId="0" xfId="0" applyFont="1" applyAlignment="1">
      <alignment/>
    </xf>
    <xf numFmtId="0" fontId="8" fillId="0" borderId="29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1" fillId="33" borderId="28" xfId="0" applyFont="1" applyFill="1" applyBorder="1" applyAlignment="1">
      <alignment horizontal="right"/>
    </xf>
    <xf numFmtId="0" fontId="1" fillId="33" borderId="19" xfId="0" applyFont="1" applyFill="1" applyBorder="1" applyAlignment="1">
      <alignment horizontal="right"/>
    </xf>
    <xf numFmtId="0" fontId="0" fillId="0" borderId="23" xfId="0" applyBorder="1" applyAlignment="1">
      <alignment/>
    </xf>
    <xf numFmtId="3" fontId="0" fillId="0" borderId="19" xfId="0" applyNumberFormat="1" applyBorder="1" applyAlignment="1">
      <alignment/>
    </xf>
    <xf numFmtId="0" fontId="3" fillId="0" borderId="31" xfId="0" applyFont="1" applyBorder="1" applyAlignment="1">
      <alignment/>
    </xf>
    <xf numFmtId="0" fontId="1" fillId="33" borderId="32" xfId="0" applyFont="1" applyFill="1" applyBorder="1" applyAlignment="1">
      <alignment horizontal="center" wrapText="1"/>
    </xf>
    <xf numFmtId="0" fontId="0" fillId="0" borderId="33" xfId="0" applyBorder="1" applyAlignment="1">
      <alignment/>
    </xf>
    <xf numFmtId="6" fontId="0" fillId="0" borderId="34" xfId="0" applyNumberFormat="1" applyBorder="1" applyAlignment="1">
      <alignment/>
    </xf>
    <xf numFmtId="6" fontId="3" fillId="0" borderId="35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/>
    </xf>
    <xf numFmtId="0" fontId="1" fillId="34" borderId="23" xfId="0" applyFont="1" applyFill="1" applyBorder="1" applyAlignment="1">
      <alignment horizontal="centerContinuous"/>
    </xf>
    <xf numFmtId="0" fontId="1" fillId="34" borderId="33" xfId="0" applyFont="1" applyFill="1" applyBorder="1" applyAlignment="1">
      <alignment horizontal="right"/>
    </xf>
    <xf numFmtId="0" fontId="1" fillId="34" borderId="33" xfId="0" applyFont="1" applyFill="1" applyBorder="1" applyAlignment="1">
      <alignment/>
    </xf>
    <xf numFmtId="0" fontId="1" fillId="34" borderId="36" xfId="0" applyFont="1" applyFill="1" applyBorder="1" applyAlignment="1">
      <alignment horizontal="centerContinuous"/>
    </xf>
    <xf numFmtId="0" fontId="1" fillId="34" borderId="37" xfId="0" applyFont="1" applyFill="1" applyBorder="1" applyAlignment="1">
      <alignment horizontal="right"/>
    </xf>
    <xf numFmtId="0" fontId="1" fillId="34" borderId="38" xfId="0" applyFont="1" applyFill="1" applyBorder="1" applyAlignment="1">
      <alignment/>
    </xf>
    <xf numFmtId="0" fontId="1" fillId="34" borderId="13" xfId="0" applyFont="1" applyFill="1" applyBorder="1" applyAlignment="1">
      <alignment horizontal="centerContinuous"/>
    </xf>
    <xf numFmtId="0" fontId="1" fillId="34" borderId="27" xfId="0" applyFont="1" applyFill="1" applyBorder="1" applyAlignment="1">
      <alignment horizontal="right"/>
    </xf>
    <xf numFmtId="0" fontId="4" fillId="34" borderId="34" xfId="0" applyFont="1" applyFill="1" applyBorder="1" applyAlignment="1">
      <alignment/>
    </xf>
    <xf numFmtId="0" fontId="1" fillId="34" borderId="39" xfId="0" applyFont="1" applyFill="1" applyBorder="1" applyAlignment="1">
      <alignment horizontal="centerContinuous"/>
    </xf>
    <xf numFmtId="0" fontId="1" fillId="34" borderId="22" xfId="0" applyFont="1" applyFill="1" applyBorder="1" applyAlignment="1">
      <alignment horizontal="right"/>
    </xf>
    <xf numFmtId="0" fontId="4" fillId="34" borderId="40" xfId="0" applyFont="1" applyFill="1" applyBorder="1" applyAlignment="1">
      <alignment/>
    </xf>
    <xf numFmtId="167" fontId="1" fillId="0" borderId="13" xfId="44" applyNumberFormat="1" applyFont="1" applyBorder="1" applyAlignment="1">
      <alignment/>
    </xf>
    <xf numFmtId="167" fontId="1" fillId="33" borderId="10" xfId="44" applyNumberFormat="1" applyFont="1" applyFill="1" applyBorder="1" applyAlignment="1">
      <alignment/>
    </xf>
    <xf numFmtId="167" fontId="1" fillId="0" borderId="13" xfId="44" applyNumberFormat="1" applyFont="1" applyBorder="1" applyAlignment="1">
      <alignment/>
    </xf>
    <xf numFmtId="167" fontId="1" fillId="0" borderId="39" xfId="44" applyNumberFormat="1" applyFont="1" applyBorder="1" applyAlignment="1">
      <alignment/>
    </xf>
    <xf numFmtId="167" fontId="0" fillId="0" borderId="23" xfId="44" applyNumberFormat="1" applyFont="1" applyBorder="1" applyAlignment="1">
      <alignment/>
    </xf>
    <xf numFmtId="167" fontId="0" fillId="0" borderId="19" xfId="44" applyNumberFormat="1" applyFont="1" applyBorder="1" applyAlignment="1">
      <alignment/>
    </xf>
    <xf numFmtId="167" fontId="3" fillId="0" borderId="31" xfId="44" applyNumberFormat="1" applyFont="1" applyBorder="1" applyAlignment="1">
      <alignment horizontal="right"/>
    </xf>
    <xf numFmtId="167" fontId="1" fillId="33" borderId="21" xfId="44" applyNumberFormat="1" applyFont="1" applyFill="1" applyBorder="1" applyAlignment="1">
      <alignment/>
    </xf>
    <xf numFmtId="0" fontId="0" fillId="0" borderId="41" xfId="0" applyBorder="1" applyAlignment="1">
      <alignment/>
    </xf>
    <xf numFmtId="167" fontId="0" fillId="0" borderId="28" xfId="44" applyNumberFormat="1" applyFont="1" applyBorder="1" applyAlignment="1">
      <alignment/>
    </xf>
    <xf numFmtId="0" fontId="0" fillId="0" borderId="28" xfId="0" applyBorder="1" applyAlignment="1">
      <alignment/>
    </xf>
    <xf numFmtId="6" fontId="0" fillId="0" borderId="38" xfId="0" applyNumberFormat="1" applyBorder="1" applyAlignment="1">
      <alignment/>
    </xf>
    <xf numFmtId="0" fontId="0" fillId="0" borderId="38" xfId="0" applyBorder="1" applyAlignment="1">
      <alignment/>
    </xf>
    <xf numFmtId="5" fontId="1" fillId="33" borderId="18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6" fontId="0" fillId="33" borderId="32" xfId="0" applyNumberFormat="1" applyFill="1" applyBorder="1" applyAlignment="1">
      <alignment/>
    </xf>
    <xf numFmtId="0" fontId="0" fillId="33" borderId="32" xfId="0" applyFill="1" applyBorder="1" applyAlignment="1">
      <alignment/>
    </xf>
    <xf numFmtId="167" fontId="9" fillId="33" borderId="18" xfId="44" applyNumberFormat="1" applyFont="1" applyFill="1" applyBorder="1" applyAlignment="1">
      <alignment/>
    </xf>
    <xf numFmtId="0" fontId="0" fillId="0" borderId="12" xfId="0" applyFont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43" xfId="44" applyNumberFormat="1" applyFont="1" applyBorder="1" applyAlignment="1">
      <alignment/>
    </xf>
    <xf numFmtId="0" fontId="1" fillId="0" borderId="44" xfId="0" applyFont="1" applyBorder="1" applyAlignment="1">
      <alignment horizontal="left"/>
    </xf>
    <xf numFmtId="167" fontId="10" fillId="0" borderId="13" xfId="44" applyNumberFormat="1" applyFont="1" applyBorder="1" applyAlignment="1">
      <alignment/>
    </xf>
    <xf numFmtId="167" fontId="10" fillId="0" borderId="27" xfId="44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164" fontId="10" fillId="0" borderId="45" xfId="0" applyNumberFormat="1" applyFont="1" applyBorder="1" applyAlignment="1">
      <alignment/>
    </xf>
    <xf numFmtId="3" fontId="10" fillId="35" borderId="44" xfId="0" applyNumberFormat="1" applyFont="1" applyFill="1" applyBorder="1" applyAlignment="1">
      <alignment/>
    </xf>
    <xf numFmtId="167" fontId="10" fillId="35" borderId="43" xfId="44" applyNumberFormat="1" applyFont="1" applyFill="1" applyBorder="1" applyAlignment="1">
      <alignment/>
    </xf>
    <xf numFmtId="167" fontId="10" fillId="35" borderId="29" xfId="44" applyNumberFormat="1" applyFont="1" applyFill="1" applyBorder="1" applyAlignment="1">
      <alignment/>
    </xf>
    <xf numFmtId="3" fontId="10" fillId="35" borderId="0" xfId="0" applyNumberFormat="1" applyFont="1" applyFill="1" applyBorder="1" applyAlignment="1">
      <alignment/>
    </xf>
    <xf numFmtId="164" fontId="10" fillId="35" borderId="46" xfId="0" applyNumberFormat="1" applyFont="1" applyFill="1" applyBorder="1" applyAlignment="1">
      <alignment/>
    </xf>
    <xf numFmtId="5" fontId="10" fillId="35" borderId="29" xfId="0" applyNumberFormat="1" applyFont="1" applyFill="1" applyBorder="1" applyAlignment="1">
      <alignment/>
    </xf>
    <xf numFmtId="3" fontId="9" fillId="33" borderId="15" xfId="0" applyNumberFormat="1" applyFont="1" applyFill="1" applyBorder="1" applyAlignment="1">
      <alignment/>
    </xf>
    <xf numFmtId="167" fontId="9" fillId="34" borderId="10" xfId="44" applyNumberFormat="1" applyFont="1" applyFill="1" applyBorder="1" applyAlignment="1">
      <alignment/>
    </xf>
    <xf numFmtId="167" fontId="9" fillId="33" borderId="11" xfId="44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167" fontId="9" fillId="0" borderId="0" xfId="44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wrapText="1"/>
    </xf>
    <xf numFmtId="169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3" fontId="10" fillId="0" borderId="47" xfId="0" applyNumberFormat="1" applyFont="1" applyBorder="1" applyAlignment="1">
      <alignment/>
    </xf>
    <xf numFmtId="3" fontId="10" fillId="35" borderId="48" xfId="0" applyNumberFormat="1" applyFont="1" applyFill="1" applyBorder="1" applyAlignment="1">
      <alignment/>
    </xf>
    <xf numFmtId="0" fontId="0" fillId="0" borderId="49" xfId="0" applyFont="1" applyFill="1" applyBorder="1" applyAlignment="1">
      <alignment horizontal="right" wrapText="1"/>
    </xf>
    <xf numFmtId="3" fontId="10" fillId="0" borderId="50" xfId="0" applyNumberFormat="1" applyFont="1" applyBorder="1" applyAlignment="1">
      <alignment/>
    </xf>
    <xf numFmtId="6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36" borderId="51" xfId="0" applyFont="1" applyFill="1" applyBorder="1" applyAlignment="1">
      <alignment horizontal="right" wrapText="1"/>
    </xf>
    <xf numFmtId="0" fontId="1" fillId="36" borderId="15" xfId="0" applyFont="1" applyFill="1" applyBorder="1" applyAlignment="1">
      <alignment horizontal="centerContinuous"/>
    </xf>
    <xf numFmtId="0" fontId="1" fillId="36" borderId="10" xfId="0" applyFont="1" applyFill="1" applyBorder="1" applyAlignment="1">
      <alignment horizontal="centerContinuous"/>
    </xf>
    <xf numFmtId="0" fontId="1" fillId="36" borderId="11" xfId="0" applyFont="1" applyFill="1" applyBorder="1" applyAlignment="1">
      <alignment horizontal="centerContinuous"/>
    </xf>
    <xf numFmtId="3" fontId="1" fillId="36" borderId="11" xfId="0" applyNumberFormat="1" applyFont="1" applyFill="1" applyBorder="1" applyAlignment="1">
      <alignment horizontal="centerContinuous"/>
    </xf>
    <xf numFmtId="3" fontId="1" fillId="36" borderId="42" xfId="0" applyNumberFormat="1" applyFont="1" applyFill="1" applyBorder="1" applyAlignment="1">
      <alignment/>
    </xf>
    <xf numFmtId="0" fontId="9" fillId="36" borderId="52" xfId="0" applyFont="1" applyFill="1" applyBorder="1" applyAlignment="1">
      <alignment horizontal="left" wrapText="1"/>
    </xf>
    <xf numFmtId="0" fontId="9" fillId="36" borderId="15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wrapText="1"/>
    </xf>
    <xf numFmtId="0" fontId="9" fillId="36" borderId="11" xfId="0" applyFont="1" applyFill="1" applyBorder="1" applyAlignment="1">
      <alignment horizontal="center" wrapText="1"/>
    </xf>
    <xf numFmtId="3" fontId="9" fillId="36" borderId="10" xfId="0" applyNumberFormat="1" applyFont="1" applyFill="1" applyBorder="1" applyAlignment="1">
      <alignment horizontal="center" wrapText="1"/>
    </xf>
    <xf numFmtId="0" fontId="9" fillId="36" borderId="53" xfId="0" applyFont="1" applyFill="1" applyBorder="1" applyAlignment="1">
      <alignment horizontal="center" wrapText="1"/>
    </xf>
    <xf numFmtId="0" fontId="1" fillId="36" borderId="54" xfId="0" applyFont="1" applyFill="1" applyBorder="1" applyAlignment="1">
      <alignment horizontal="center" wrapText="1"/>
    </xf>
    <xf numFmtId="169" fontId="0" fillId="0" borderId="13" xfId="0" applyNumberFormat="1" applyBorder="1" applyAlignment="1">
      <alignment/>
    </xf>
    <xf numFmtId="0" fontId="0" fillId="33" borderId="0" xfId="0" applyFill="1" applyBorder="1" applyAlignment="1">
      <alignment/>
    </xf>
    <xf numFmtId="169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0" fillId="36" borderId="44" xfId="0" applyFont="1" applyFill="1" applyBorder="1" applyAlignment="1">
      <alignment wrapText="1"/>
    </xf>
    <xf numFmtId="167" fontId="0" fillId="0" borderId="13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 horizontal="left" indent="1"/>
    </xf>
    <xf numFmtId="167" fontId="3" fillId="0" borderId="16" xfId="44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6" fontId="3" fillId="0" borderId="55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58" fillId="0" borderId="12" xfId="0" applyFont="1" applyBorder="1" applyAlignment="1">
      <alignment/>
    </xf>
    <xf numFmtId="167" fontId="1" fillId="33" borderId="28" xfId="0" applyNumberFormat="1" applyFont="1" applyFill="1" applyBorder="1" applyAlignment="1">
      <alignment horizontal="right"/>
    </xf>
    <xf numFmtId="0" fontId="1" fillId="34" borderId="30" xfId="0" applyFont="1" applyFill="1" applyBorder="1" applyAlignment="1">
      <alignment horizontal="centerContinuous"/>
    </xf>
    <xf numFmtId="0" fontId="1" fillId="34" borderId="38" xfId="0" applyFont="1" applyFill="1" applyBorder="1" applyAlignment="1">
      <alignment horizontal="right"/>
    </xf>
    <xf numFmtId="0" fontId="1" fillId="33" borderId="28" xfId="0" applyFont="1" applyFill="1" applyBorder="1" applyAlignment="1">
      <alignment horizontal="right"/>
    </xf>
    <xf numFmtId="0" fontId="1" fillId="33" borderId="15" xfId="0" applyFont="1" applyFill="1" applyBorder="1" applyAlignment="1">
      <alignment wrapText="1"/>
    </xf>
    <xf numFmtId="6" fontId="9" fillId="33" borderId="18" xfId="0" applyNumberFormat="1" applyFont="1" applyFill="1" applyBorder="1" applyAlignment="1">
      <alignment horizontal="center"/>
    </xf>
    <xf numFmtId="6" fontId="9" fillId="0" borderId="27" xfId="0" applyNumberFormat="1" applyFont="1" applyBorder="1" applyAlignment="1">
      <alignment horizontal="center"/>
    </xf>
    <xf numFmtId="1" fontId="10" fillId="0" borderId="27" xfId="0" applyNumberFormat="1" applyFont="1" applyBorder="1" applyAlignment="1">
      <alignment horizontal="center"/>
    </xf>
    <xf numFmtId="6" fontId="10" fillId="0" borderId="19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44" xfId="0" applyFont="1" applyFill="1" applyBorder="1" applyAlignment="1">
      <alignment wrapText="1"/>
    </xf>
    <xf numFmtId="5" fontId="1" fillId="0" borderId="56" xfId="0" applyNumberFormat="1" applyFont="1" applyFill="1" applyBorder="1" applyAlignment="1">
      <alignment/>
    </xf>
    <xf numFmtId="0" fontId="0" fillId="0" borderId="56" xfId="0" applyFill="1" applyBorder="1" applyAlignment="1">
      <alignment/>
    </xf>
    <xf numFmtId="6" fontId="0" fillId="0" borderId="52" xfId="0" applyNumberFormat="1" applyFill="1" applyBorder="1" applyAlignment="1">
      <alignment/>
    </xf>
    <xf numFmtId="0" fontId="0" fillId="0" borderId="52" xfId="0" applyFill="1" applyBorder="1" applyAlignment="1">
      <alignment/>
    </xf>
    <xf numFmtId="0" fontId="1" fillId="33" borderId="15" xfId="0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169" fontId="2" fillId="0" borderId="13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167" fontId="0" fillId="0" borderId="57" xfId="44" applyNumberFormat="1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Fill="1" applyBorder="1" applyAlignment="1">
      <alignment wrapText="1"/>
    </xf>
    <xf numFmtId="0" fontId="15" fillId="35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0" fillId="0" borderId="20" xfId="0" applyBorder="1" applyAlignment="1">
      <alignment/>
    </xf>
    <xf numFmtId="0" fontId="8" fillId="33" borderId="32" xfId="0" applyFont="1" applyFill="1" applyBorder="1" applyAlignment="1">
      <alignment wrapText="1"/>
    </xf>
    <xf numFmtId="0" fontId="8" fillId="0" borderId="24" xfId="0" applyFont="1" applyBorder="1" applyAlignment="1" applyProtection="1">
      <alignment wrapText="1"/>
      <protection locked="0"/>
    </xf>
    <xf numFmtId="0" fontId="1" fillId="33" borderId="11" xfId="0" applyFont="1" applyFill="1" applyBorder="1" applyAlignment="1">
      <alignment horizontal="center"/>
    </xf>
    <xf numFmtId="167" fontId="3" fillId="0" borderId="56" xfId="44" applyNumberFormat="1" applyFont="1" applyBorder="1" applyAlignment="1">
      <alignment horizontal="right"/>
    </xf>
    <xf numFmtId="167" fontId="3" fillId="0" borderId="28" xfId="44" applyNumberFormat="1" applyFont="1" applyBorder="1" applyAlignment="1">
      <alignment horizontal="right"/>
    </xf>
    <xf numFmtId="0" fontId="3" fillId="0" borderId="56" xfId="0" applyFont="1" applyBorder="1" applyAlignment="1">
      <alignment/>
    </xf>
    <xf numFmtId="0" fontId="3" fillId="0" borderId="19" xfId="0" applyFont="1" applyBorder="1" applyAlignment="1">
      <alignment/>
    </xf>
    <xf numFmtId="6" fontId="3" fillId="0" borderId="52" xfId="0" applyNumberFormat="1" applyFont="1" applyBorder="1" applyAlignment="1">
      <alignment/>
    </xf>
    <xf numFmtId="6" fontId="3" fillId="0" borderId="19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0" fillId="0" borderId="19" xfId="0" applyFont="1" applyBorder="1" applyAlignment="1">
      <alignment/>
    </xf>
    <xf numFmtId="167" fontId="0" fillId="0" borderId="58" xfId="44" applyNumberFormat="1" applyFont="1" applyBorder="1" applyAlignment="1">
      <alignment horizontal="right"/>
    </xf>
    <xf numFmtId="6" fontId="0" fillId="0" borderId="19" xfId="0" applyNumberFormat="1" applyFont="1" applyBorder="1" applyAlignment="1">
      <alignment/>
    </xf>
    <xf numFmtId="167" fontId="0" fillId="0" borderId="19" xfId="44" applyNumberFormat="1" applyFont="1" applyBorder="1" applyAlignment="1">
      <alignment horizontal="right"/>
    </xf>
    <xf numFmtId="167" fontId="0" fillId="0" borderId="56" xfId="44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center" wrapText="1"/>
    </xf>
    <xf numFmtId="0" fontId="59" fillId="0" borderId="48" xfId="0" applyFont="1" applyBorder="1" applyAlignment="1">
      <alignment/>
    </xf>
    <xf numFmtId="0" fontId="8" fillId="0" borderId="23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8" fillId="33" borderId="18" xfId="0" applyFont="1" applyFill="1" applyBorder="1" applyAlignment="1">
      <alignment vertical="center" wrapText="1"/>
    </xf>
    <xf numFmtId="0" fontId="0" fillId="0" borderId="52" xfId="0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21" xfId="0" applyFont="1" applyFill="1" applyBorder="1" applyAlignment="1">
      <alignment horizontal="right"/>
    </xf>
    <xf numFmtId="3" fontId="10" fillId="0" borderId="13" xfId="0" applyNumberFormat="1" applyFont="1" applyBorder="1" applyAlignment="1">
      <alignment/>
    </xf>
    <xf numFmtId="0" fontId="1" fillId="36" borderId="54" xfId="0" applyFont="1" applyFill="1" applyBorder="1" applyAlignment="1">
      <alignment horizontal="center" wrapText="1"/>
    </xf>
    <xf numFmtId="167" fontId="0" fillId="0" borderId="59" xfId="0" applyNumberFormat="1" applyBorder="1" applyAlignment="1">
      <alignment/>
    </xf>
    <xf numFmtId="167" fontId="0" fillId="37" borderId="18" xfId="0" applyNumberFormat="1" applyFill="1" applyBorder="1" applyAlignment="1">
      <alignment/>
    </xf>
    <xf numFmtId="167" fontId="1" fillId="37" borderId="13" xfId="44" applyNumberFormat="1" applyFont="1" applyFill="1" applyBorder="1" applyAlignment="1">
      <alignment/>
    </xf>
    <xf numFmtId="167" fontId="1" fillId="0" borderId="43" xfId="44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37" borderId="42" xfId="0" applyFont="1" applyFill="1" applyBorder="1" applyAlignment="1">
      <alignment/>
    </xf>
    <xf numFmtId="167" fontId="0" fillId="37" borderId="13" xfId="44" applyNumberFormat="1" applyFont="1" applyFill="1" applyBorder="1" applyAlignment="1">
      <alignment/>
    </xf>
    <xf numFmtId="6" fontId="3" fillId="0" borderId="49" xfId="0" applyNumberFormat="1" applyFont="1" applyBorder="1" applyAlignment="1">
      <alignment/>
    </xf>
    <xf numFmtId="167" fontId="3" fillId="0" borderId="49" xfId="44" applyNumberFormat="1" applyFont="1" applyBorder="1" applyAlignment="1">
      <alignment horizontal="right"/>
    </xf>
    <xf numFmtId="0" fontId="3" fillId="0" borderId="49" xfId="0" applyFont="1" applyBorder="1" applyAlignment="1">
      <alignment/>
    </xf>
    <xf numFmtId="0" fontId="3" fillId="0" borderId="0" xfId="0" applyFont="1" applyBorder="1" applyAlignment="1">
      <alignment horizontal="right"/>
    </xf>
    <xf numFmtId="167" fontId="3" fillId="0" borderId="0" xfId="44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6" fontId="3" fillId="0" borderId="0" xfId="0" applyNumberFormat="1" applyFont="1" applyBorder="1" applyAlignment="1">
      <alignment/>
    </xf>
    <xf numFmtId="0" fontId="3" fillId="0" borderId="48" xfId="0" applyFont="1" applyBorder="1" applyAlignment="1">
      <alignment horizontal="right"/>
    </xf>
    <xf numFmtId="167" fontId="3" fillId="0" borderId="20" xfId="44" applyNumberFormat="1" applyFont="1" applyBorder="1" applyAlignment="1">
      <alignment horizontal="right"/>
    </xf>
    <xf numFmtId="0" fontId="1" fillId="0" borderId="60" xfId="0" applyFont="1" applyFill="1" applyBorder="1" applyAlignment="1">
      <alignment horizontal="centerContinuous"/>
    </xf>
    <xf numFmtId="0" fontId="4" fillId="0" borderId="61" xfId="0" applyFont="1" applyFill="1" applyBorder="1" applyAlignment="1">
      <alignment/>
    </xf>
    <xf numFmtId="0" fontId="1" fillId="0" borderId="60" xfId="0" applyFont="1" applyFill="1" applyBorder="1" applyAlignment="1">
      <alignment horizontal="right"/>
    </xf>
    <xf numFmtId="0" fontId="3" fillId="0" borderId="62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167" fontId="1" fillId="0" borderId="0" xfId="44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49" xfId="0" applyFont="1" applyBorder="1" applyAlignment="1" applyProtection="1">
      <alignment/>
      <protection locked="0"/>
    </xf>
    <xf numFmtId="0" fontId="15" fillId="0" borderId="13" xfId="0" applyFont="1" applyBorder="1" applyAlignment="1">
      <alignment/>
    </xf>
    <xf numFmtId="0" fontId="0" fillId="0" borderId="49" xfId="0" applyFont="1" applyBorder="1" applyAlignment="1">
      <alignment horizontal="left"/>
    </xf>
    <xf numFmtId="0" fontId="0" fillId="0" borderId="49" xfId="0" applyBorder="1" applyAlignment="1">
      <alignment horizontal="left"/>
    </xf>
    <xf numFmtId="3" fontId="1" fillId="36" borderId="63" xfId="0" applyNumberFormat="1" applyFont="1" applyFill="1" applyBorder="1" applyAlignment="1">
      <alignment horizontal="center"/>
    </xf>
    <xf numFmtId="3" fontId="1" fillId="36" borderId="64" xfId="0" applyNumberFormat="1" applyFont="1" applyFill="1" applyBorder="1" applyAlignment="1">
      <alignment horizontal="center"/>
    </xf>
    <xf numFmtId="3" fontId="1" fillId="36" borderId="3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47625</xdr:rowOff>
    </xdr:from>
    <xdr:to>
      <xdr:col>2</xdr:col>
      <xdr:colOff>4619625</xdr:colOff>
      <xdr:row>36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6296025"/>
          <a:ext cx="932497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28</xdr:row>
      <xdr:rowOff>152400</xdr:rowOff>
    </xdr:from>
    <xdr:to>
      <xdr:col>2</xdr:col>
      <xdr:colOff>4524375</xdr:colOff>
      <xdr:row>37</xdr:row>
      <xdr:rowOff>9525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6675" y="6400800"/>
          <a:ext cx="918210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proposal should be based on the number of users and images processed per month,. The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sample environment sizes and volumes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for an average small, medium and large court from Section 6.5 of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ASSUMPTIONS PERTAINING TO PROJECT SCOPE page # 10 of the Request For Proposals.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Note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For the purposes of this RFP, the California Supreme Court  and all Courts of Appeal shall be considered in the Small court category.)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List all other assumptions and use additional space if necessary. Please check all cell formulas!!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66675</xdr:rowOff>
    </xdr:from>
    <xdr:to>
      <xdr:col>5</xdr:col>
      <xdr:colOff>0</xdr:colOff>
      <xdr:row>51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0" y="9039225"/>
          <a:ext cx="108870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114300</xdr:rowOff>
    </xdr:from>
    <xdr:to>
      <xdr:col>4</xdr:col>
      <xdr:colOff>3695700</xdr:colOff>
      <xdr:row>51</xdr:row>
      <xdr:rowOff>57150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9086850"/>
          <a:ext cx="1076325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Proposers should include costs for recommended scanners and product pertinent peripherals.  Production, Staging and  Development hardware costs for the DMS are not required.
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Schedule #2 pertains to total users and utilization for all courts including Large, Medium and Small court categories.   *(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Note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For the purposes of this RFP, the California Supreme Court and all Courts of Appeal shall be considered part of the Small court category.</a:t>
          </a:r>
          <a:r>
            <a:rPr lang="en-US" cap="none" sz="10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  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List all other assumptions here.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All Software Licenses - Should be based on bulk pricing . Please check all cell formulas!!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962025</xdr:colOff>
      <xdr:row>25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5810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1733550</xdr:colOff>
      <xdr:row>25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58102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10</xdr:col>
      <xdr:colOff>0</xdr:colOff>
      <xdr:row>27</xdr:row>
      <xdr:rowOff>104775</xdr:rowOff>
    </xdr:to>
    <xdr:sp>
      <xdr:nvSpPr>
        <xdr:cNvPr id="3" name="Text 9"/>
        <xdr:cNvSpPr txBox="1">
          <a:spLocks noChangeArrowheads="1"/>
        </xdr:cNvSpPr>
      </xdr:nvSpPr>
      <xdr:spPr>
        <a:xfrm>
          <a:off x="0" y="4562475"/>
          <a:ext cx="838200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IMPORTANT:  Costs for Professional Services must be Deliverables Based.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Schedule #3 pertains to a sample deployment at a medium sized court based on users and utilization for a single medium sized court.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If additional Staff are proposed, please modify this worksheet to include all proposed resources assigned to Deliverables. Please add columns for additional project roles as needed.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check all cell formulas!!</a:t>
          </a:r>
          <a:r>
            <a:rPr lang="en-US" cap="none" sz="1000" b="1" i="0" u="sng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0</xdr:col>
      <xdr:colOff>2209800</xdr:colOff>
      <xdr:row>4</xdr:row>
      <xdr:rowOff>171450</xdr:rowOff>
    </xdr:to>
    <xdr:sp>
      <xdr:nvSpPr>
        <xdr:cNvPr id="4" name="Line 16"/>
        <xdr:cNvSpPr>
          <a:spLocks/>
        </xdr:cNvSpPr>
      </xdr:nvSpPr>
      <xdr:spPr>
        <a:xfrm>
          <a:off x="28575" y="762000"/>
          <a:ext cx="2181225" cy="3333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123825</xdr:rowOff>
    </xdr:from>
    <xdr:to>
      <xdr:col>6</xdr:col>
      <xdr:colOff>3143250</xdr:colOff>
      <xdr:row>26</xdr:row>
      <xdr:rowOff>123825</xdr:rowOff>
    </xdr:to>
    <xdr:sp>
      <xdr:nvSpPr>
        <xdr:cNvPr id="1" name="Text 9"/>
        <xdr:cNvSpPr txBox="1">
          <a:spLocks noChangeArrowheads="1"/>
        </xdr:cNvSpPr>
      </xdr:nvSpPr>
      <xdr:spPr>
        <a:xfrm>
          <a:off x="47625" y="4219575"/>
          <a:ext cx="99917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provide costs for training all project team members, inclusive of roles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such as System Administrators, Developers, etc.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Schedule #4 pertains to a sample deployment at a medium sized court based on users and utilization for a single medium sized court.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Training will be provided at Judicial Branch locations.
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check all cell formulas!!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1543050</xdr:colOff>
      <xdr:row>5</xdr:row>
      <xdr:rowOff>142875</xdr:rowOff>
    </xdr:to>
    <xdr:sp>
      <xdr:nvSpPr>
        <xdr:cNvPr id="1" name="Line 3"/>
        <xdr:cNvSpPr>
          <a:spLocks/>
        </xdr:cNvSpPr>
      </xdr:nvSpPr>
      <xdr:spPr>
        <a:xfrm flipH="1" flipV="1">
          <a:off x="0" y="704850"/>
          <a:ext cx="15430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142875</xdr:rowOff>
    </xdr:from>
    <xdr:to>
      <xdr:col>5</xdr:col>
      <xdr:colOff>1295400</xdr:colOff>
      <xdr:row>34</xdr:row>
      <xdr:rowOff>133350</xdr:rowOff>
    </xdr:to>
    <xdr:sp>
      <xdr:nvSpPr>
        <xdr:cNvPr id="2" name="Rectangle 4"/>
        <xdr:cNvSpPr>
          <a:spLocks/>
        </xdr:cNvSpPr>
      </xdr:nvSpPr>
      <xdr:spPr>
        <a:xfrm>
          <a:off x="19050" y="3667125"/>
          <a:ext cx="8267700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28575</xdr:rowOff>
    </xdr:from>
    <xdr:to>
      <xdr:col>5</xdr:col>
      <xdr:colOff>1219200</xdr:colOff>
      <xdr:row>34</xdr:row>
      <xdr:rowOff>95250</xdr:rowOff>
    </xdr:to>
    <xdr:sp>
      <xdr:nvSpPr>
        <xdr:cNvPr id="3" name="Text 5"/>
        <xdr:cNvSpPr txBox="1">
          <a:spLocks noChangeArrowheads="1"/>
        </xdr:cNvSpPr>
      </xdr:nvSpPr>
      <xdr:spPr>
        <a:xfrm>
          <a:off x="95250" y="3714750"/>
          <a:ext cx="811530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Assumptions/Additional Comments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Schedule #5 pertains to additional costs per individual court deployment.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Include any additional cost of migrating data from exsiting DMS respositories to the proposed repository other than those already documented on Schedule #3.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Add additional rows as needed and include other costs.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view="pageLayout" workbookViewId="0" topLeftCell="A1">
      <selection activeCell="A19" sqref="A19:IV19"/>
    </sheetView>
  </sheetViews>
  <sheetFormatPr defaultColWidth="9.140625" defaultRowHeight="12.75"/>
  <cols>
    <col min="1" max="1" width="52.7109375" style="47" customWidth="1"/>
    <col min="2" max="2" width="18.140625" style="47" customWidth="1"/>
    <col min="3" max="3" width="69.421875" style="47" customWidth="1"/>
    <col min="4" max="4" width="10.57421875" style="47" customWidth="1"/>
    <col min="5" max="5" width="10.140625" style="47" customWidth="1"/>
    <col min="6" max="16384" width="9.140625" style="47" customWidth="1"/>
  </cols>
  <sheetData>
    <row r="1" s="21" customFormat="1" ht="15.75">
      <c r="A1" s="44" t="s">
        <v>16</v>
      </c>
    </row>
    <row r="2" ht="30">
      <c r="A2" s="181" t="s">
        <v>53</v>
      </c>
    </row>
    <row r="3" spans="2:3" ht="15" customHeight="1" thickBot="1">
      <c r="B3" s="240" t="s">
        <v>100</v>
      </c>
      <c r="C3" s="241"/>
    </row>
    <row r="4" spans="1:3" s="50" customFormat="1" ht="28.5" customHeight="1" thickBot="1">
      <c r="A4" s="170" t="s">
        <v>54</v>
      </c>
      <c r="B4" s="5" t="s">
        <v>17</v>
      </c>
      <c r="C4" s="6" t="s">
        <v>1</v>
      </c>
    </row>
    <row r="5" spans="1:3" ht="26.25" thickBot="1">
      <c r="A5" s="183" t="s">
        <v>76</v>
      </c>
      <c r="B5" s="182"/>
      <c r="C5" s="39"/>
    </row>
    <row r="6" spans="1:3" ht="27" customHeight="1">
      <c r="A6" s="30" t="s">
        <v>3</v>
      </c>
      <c r="B6" s="217">
        <f>'2-License and Hardware'!B22</f>
        <v>0</v>
      </c>
      <c r="C6" s="191" t="s">
        <v>78</v>
      </c>
    </row>
    <row r="7" spans="1:3" ht="15" customHeight="1">
      <c r="A7" s="31"/>
      <c r="B7" s="77">
        <v>0</v>
      </c>
      <c r="C7" s="37"/>
    </row>
    <row r="8" spans="1:3" ht="15" customHeight="1">
      <c r="A8" s="31"/>
      <c r="B8" s="77">
        <v>0</v>
      </c>
      <c r="C8" s="37"/>
    </row>
    <row r="9" spans="1:3" ht="15" customHeight="1" thickBot="1">
      <c r="A9" s="32"/>
      <c r="B9" s="78">
        <v>0</v>
      </c>
      <c r="C9" s="38"/>
    </row>
    <row r="10" spans="1:3" ht="15" customHeight="1" thickBot="1">
      <c r="A10" s="220" t="s">
        <v>97</v>
      </c>
      <c r="B10" s="76">
        <f>SUM(B6:B9)</f>
        <v>0</v>
      </c>
      <c r="C10" s="20"/>
    </row>
    <row r="11" spans="1:3" ht="15" customHeight="1">
      <c r="A11" s="96"/>
      <c r="B11" s="218"/>
      <c r="C11" s="219"/>
    </row>
    <row r="12" spans="1:3" ht="15" customHeight="1">
      <c r="A12" s="9" t="s">
        <v>23</v>
      </c>
      <c r="B12" s="75"/>
      <c r="C12" s="40"/>
    </row>
    <row r="13" spans="1:3" ht="15" customHeight="1">
      <c r="A13" s="93" t="s">
        <v>20</v>
      </c>
      <c r="B13" s="221">
        <f>('3-ProfServices'!K16*12)+('3-ProfServices'!K16*(37+6+1)*2801/4434)+('3-ProfServices'!K16*9*15644/4434)</f>
        <v>0</v>
      </c>
      <c r="C13" s="40"/>
    </row>
    <row r="14" spans="1:3" ht="15" customHeight="1">
      <c r="A14" s="93" t="s">
        <v>19</v>
      </c>
      <c r="B14" s="221">
        <f>('4-Training'!F13*12)+('4-Training'!F14*(37+6+1)*2801/4434)+('4-Training'!F14*9*15644/4434)</f>
        <v>0</v>
      </c>
      <c r="C14" s="37"/>
    </row>
    <row r="15" spans="1:3" ht="15" customHeight="1">
      <c r="A15" s="150" t="s">
        <v>40</v>
      </c>
      <c r="B15" s="221">
        <f>'5-Other Costs'!D18*65</f>
        <v>0</v>
      </c>
      <c r="C15" s="37"/>
    </row>
    <row r="16" spans="1:3" ht="15" customHeight="1" thickBot="1">
      <c r="A16" s="98"/>
      <c r="B16" s="97"/>
      <c r="C16" s="46"/>
    </row>
    <row r="17" spans="1:3" ht="23.25" customHeight="1" thickBot="1">
      <c r="A17" s="155" t="s">
        <v>55</v>
      </c>
      <c r="B17" s="76">
        <f>SUM(B10:B16)</f>
        <v>0</v>
      </c>
      <c r="C17" s="192" t="s">
        <v>56</v>
      </c>
    </row>
    <row r="18" ht="12.75">
      <c r="A18" s="51" t="s">
        <v>0</v>
      </c>
    </row>
    <row r="19" spans="1:3" ht="15" customHeight="1" thickBot="1">
      <c r="A19" s="171"/>
      <c r="C19" s="238" t="s">
        <v>0</v>
      </c>
    </row>
    <row r="20" spans="1:3" ht="28.5" customHeight="1" thickBot="1">
      <c r="A20" s="170" t="s">
        <v>99</v>
      </c>
      <c r="B20" s="5" t="s">
        <v>2</v>
      </c>
      <c r="C20" s="6" t="s">
        <v>1</v>
      </c>
    </row>
    <row r="21" spans="1:3" ht="15" customHeight="1">
      <c r="A21" s="31" t="s">
        <v>4</v>
      </c>
      <c r="B21" s="217">
        <f>'2-License and Hardware'!B42</f>
        <v>0</v>
      </c>
      <c r="C21" s="37"/>
    </row>
    <row r="22" spans="1:3" ht="15" customHeight="1">
      <c r="A22" s="31" t="s">
        <v>5</v>
      </c>
      <c r="B22" s="77"/>
      <c r="C22" s="37"/>
    </row>
    <row r="23" spans="1:3" ht="15" customHeight="1">
      <c r="A23" s="31" t="s">
        <v>6</v>
      </c>
      <c r="B23" s="77"/>
      <c r="C23" s="37"/>
    </row>
    <row r="24" spans="1:3" ht="15" customHeight="1" thickBot="1">
      <c r="A24" s="32" t="s">
        <v>7</v>
      </c>
      <c r="B24" s="78"/>
      <c r="C24" s="38"/>
    </row>
    <row r="25" spans="1:3" ht="15" customHeight="1">
      <c r="A25" s="235"/>
      <c r="B25" s="236"/>
      <c r="C25" s="237"/>
    </row>
    <row r="26" spans="1:3" ht="15" customHeight="1">
      <c r="A26" s="95"/>
      <c r="B26" s="95"/>
      <c r="C26" s="95"/>
    </row>
    <row r="27" ht="15" customHeight="1">
      <c r="A27" s="51" t="s">
        <v>21</v>
      </c>
    </row>
    <row r="28" ht="15" customHeight="1">
      <c r="A28" s="51" t="s">
        <v>18</v>
      </c>
    </row>
  </sheetData>
  <sheetProtection/>
  <mergeCells count="1">
    <mergeCell ref="B3:C3"/>
  </mergeCells>
  <printOptions horizontalCentered="1"/>
  <pageMargins left="0.25" right="0.3" top="1.12" bottom="0.29" header="0.38" footer="0.27"/>
  <pageSetup firstPageNumber="1" useFirstPageNumber="1" horizontalDpi="600" verticalDpi="600" orientation="landscape" scale="85" r:id="rId3"/>
  <headerFooter alignWithMargins="0">
    <oddHeader>&amp;L&amp;"Times New Roman,Regular"&amp;14Judicial Branch Enterprise Document Management System 
RFP Number: FIN122210CK&amp;"Times New Roman,Bold"&amp;12
&amp;C&amp;"Arial,Bold"&amp;12
&amp;"Times New Roman,Bold"ATTACHMENT 5
COST SUBMISSION MATRIX
&amp;"Arial,Bold"&amp;14
&amp;R&amp;G</oddHeader>
    <oddFooter>&amp;CPage &amp;P of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view="pageLayout" workbookViewId="0" topLeftCell="A1">
      <selection activeCell="A8" sqref="A8"/>
    </sheetView>
  </sheetViews>
  <sheetFormatPr defaultColWidth="9.140625" defaultRowHeight="12.75"/>
  <cols>
    <col min="1" max="1" width="56.28125" style="0" customWidth="1"/>
    <col min="2" max="2" width="18.8515625" style="35" customWidth="1"/>
    <col min="3" max="3" width="16.421875" style="0" customWidth="1"/>
    <col min="4" max="4" width="15.00390625" style="0" customWidth="1"/>
    <col min="5" max="5" width="56.7109375" style="0" customWidth="1"/>
  </cols>
  <sheetData>
    <row r="1" spans="1:5" ht="15.75" customHeight="1">
      <c r="A1" s="44" t="s">
        <v>86</v>
      </c>
      <c r="B1" s="33"/>
      <c r="C1" s="21"/>
      <c r="D1" s="21"/>
      <c r="E1" s="21"/>
    </row>
    <row r="2" spans="1:2" ht="30">
      <c r="A2" s="180" t="s">
        <v>24</v>
      </c>
      <c r="B2" s="34"/>
    </row>
    <row r="3" ht="13.5" customHeight="1" thickBot="1"/>
    <row r="4" spans="1:5" s="4" customFormat="1" ht="28.5" customHeight="1" thickBot="1">
      <c r="A4" s="170" t="s">
        <v>38</v>
      </c>
      <c r="B4" s="41" t="s">
        <v>9</v>
      </c>
      <c r="C4" s="205" t="s">
        <v>82</v>
      </c>
      <c r="D4" s="57" t="s">
        <v>8</v>
      </c>
      <c r="E4" s="57" t="s">
        <v>1</v>
      </c>
    </row>
    <row r="5" spans="1:5" ht="33.75">
      <c r="A5" s="206" t="s">
        <v>41</v>
      </c>
      <c r="B5" s="79"/>
      <c r="C5" s="54"/>
      <c r="D5" s="58"/>
      <c r="E5" s="207" t="s">
        <v>75</v>
      </c>
    </row>
    <row r="6" spans="1:5" ht="15" customHeight="1">
      <c r="A6" s="158" t="s">
        <v>85</v>
      </c>
      <c r="B6" s="80"/>
      <c r="C6" s="48">
        <f>2801+902+150</f>
        <v>3853</v>
      </c>
      <c r="D6" s="59">
        <f>B6/C6</f>
        <v>0</v>
      </c>
      <c r="E6" s="61"/>
    </row>
    <row r="7" spans="1:5" ht="15" customHeight="1">
      <c r="A7" s="7" t="s">
        <v>0</v>
      </c>
      <c r="B7" s="80"/>
      <c r="C7" s="48"/>
      <c r="D7" s="59"/>
      <c r="E7" s="61"/>
    </row>
    <row r="8" spans="1:5" ht="15" customHeight="1">
      <c r="A8" s="158" t="s">
        <v>83</v>
      </c>
      <c r="B8" s="80"/>
      <c r="C8" s="48">
        <v>4434</v>
      </c>
      <c r="D8" s="59">
        <f>B8/C8</f>
        <v>0</v>
      </c>
      <c r="E8" s="61"/>
    </row>
    <row r="9" spans="1:5" ht="15" customHeight="1">
      <c r="A9" s="7"/>
      <c r="B9" s="80"/>
      <c r="C9" s="48"/>
      <c r="D9" s="59"/>
      <c r="E9" s="61"/>
    </row>
    <row r="10" spans="1:5" ht="15" customHeight="1" thickBot="1">
      <c r="A10" s="158" t="s">
        <v>84</v>
      </c>
      <c r="B10" s="80"/>
      <c r="C10" s="48">
        <v>15644</v>
      </c>
      <c r="D10" s="59">
        <f>B10/C10</f>
        <v>0</v>
      </c>
      <c r="E10" s="61"/>
    </row>
    <row r="11" spans="1:5" ht="22.5">
      <c r="A11" s="159" t="s">
        <v>44</v>
      </c>
      <c r="B11" s="80"/>
      <c r="C11" s="55" t="s">
        <v>0</v>
      </c>
      <c r="D11" s="59" t="s">
        <v>0</v>
      </c>
      <c r="E11" s="207" t="s">
        <v>49</v>
      </c>
    </row>
    <row r="12" spans="1:5" ht="13.5" thickBot="1">
      <c r="A12" s="159"/>
      <c r="B12" s="80"/>
      <c r="C12" s="55"/>
      <c r="D12" s="59"/>
      <c r="E12" s="208"/>
    </row>
    <row r="13" spans="1:5" ht="15" customHeight="1" thickBot="1">
      <c r="A13" s="157" t="s">
        <v>11</v>
      </c>
      <c r="B13" s="88"/>
      <c r="C13" s="89"/>
      <c r="D13" s="90"/>
      <c r="E13" s="209" t="s">
        <v>77</v>
      </c>
    </row>
    <row r="14" spans="1:5" ht="15" customHeight="1">
      <c r="A14" s="83" t="s">
        <v>0</v>
      </c>
      <c r="B14" s="84"/>
      <c r="C14" s="85" t="s">
        <v>0</v>
      </c>
      <c r="D14" s="86" t="s">
        <v>0</v>
      </c>
      <c r="E14" s="87"/>
    </row>
    <row r="15" spans="1:5" ht="15" customHeight="1" thickBot="1">
      <c r="A15" s="7"/>
      <c r="B15" s="80"/>
      <c r="C15" s="48"/>
      <c r="D15" s="59"/>
      <c r="E15" s="61"/>
    </row>
    <row r="16" spans="1:5" ht="13.5" thickBot="1">
      <c r="A16" s="164" t="s">
        <v>50</v>
      </c>
      <c r="B16" s="88"/>
      <c r="C16" s="89"/>
      <c r="D16" s="90"/>
      <c r="E16" s="91"/>
    </row>
    <row r="17" spans="1:5" ht="13.5" thickBot="1">
      <c r="A17" s="172"/>
      <c r="B17" s="173"/>
      <c r="C17" s="174"/>
      <c r="D17" s="175"/>
      <c r="E17" s="176"/>
    </row>
    <row r="18" spans="1:5" ht="15" customHeight="1" thickBot="1" thickTop="1">
      <c r="A18" s="10" t="s">
        <v>10</v>
      </c>
      <c r="B18" s="81">
        <f>SUM(B5:B17)</f>
        <v>0</v>
      </c>
      <c r="C18" s="56"/>
      <c r="D18" s="60" t="s">
        <v>0</v>
      </c>
      <c r="E18" s="62"/>
    </row>
    <row r="19" spans="1:5" ht="15" customHeight="1">
      <c r="A19" s="163" t="s">
        <v>45</v>
      </c>
      <c r="B19" s="160"/>
      <c r="C19" s="63"/>
      <c r="D19" s="64"/>
      <c r="E19" s="65"/>
    </row>
    <row r="20" spans="1:5" ht="15" customHeight="1">
      <c r="A20" s="52" t="s">
        <v>12</v>
      </c>
      <c r="B20" s="42" t="s">
        <v>0</v>
      </c>
      <c r="C20" s="161"/>
      <c r="D20" s="162"/>
      <c r="E20" s="68"/>
    </row>
    <row r="21" spans="1:5" ht="15" customHeight="1">
      <c r="A21" s="53" t="s">
        <v>13</v>
      </c>
      <c r="B21" s="43" t="s">
        <v>0</v>
      </c>
      <c r="C21" s="66"/>
      <c r="D21" s="67"/>
      <c r="E21" s="68"/>
    </row>
    <row r="22" spans="1:5" ht="15" customHeight="1" thickBot="1">
      <c r="A22" s="212" t="s">
        <v>87</v>
      </c>
      <c r="B22" s="82"/>
      <c r="C22" s="69"/>
      <c r="D22" s="70"/>
      <c r="E22" s="71" t="s">
        <v>0</v>
      </c>
    </row>
    <row r="23" spans="1:5" ht="15" customHeight="1">
      <c r="A23" s="229"/>
      <c r="B23" s="230"/>
      <c r="C23" s="231"/>
      <c r="D23" s="233"/>
      <c r="E23" s="232" t="s">
        <v>0</v>
      </c>
    </row>
    <row r="24" spans="1:5" ht="15" customHeight="1">
      <c r="A24" s="225"/>
      <c r="B24" s="226"/>
      <c r="C24" s="227"/>
      <c r="D24" s="228"/>
      <c r="E24" s="227"/>
    </row>
    <row r="25" spans="1:5" ht="15" customHeight="1" thickBot="1">
      <c r="A25" s="234"/>
      <c r="B25" s="223"/>
      <c r="C25" s="224"/>
      <c r="D25" s="222"/>
      <c r="E25" s="154"/>
    </row>
    <row r="26" spans="1:5" ht="23.25" thickBot="1">
      <c r="A26" s="156" t="s">
        <v>57</v>
      </c>
      <c r="B26" s="13"/>
      <c r="C26" s="13"/>
      <c r="D26" s="13"/>
      <c r="E26" s="190" t="s">
        <v>80</v>
      </c>
    </row>
    <row r="27" spans="1:5" ht="12.75">
      <c r="A27" s="206" t="s">
        <v>41</v>
      </c>
      <c r="B27" s="193"/>
      <c r="C27" s="195"/>
      <c r="D27" s="197"/>
      <c r="E27" s="210"/>
    </row>
    <row r="28" spans="1:5" ht="15" customHeight="1">
      <c r="A28" s="158" t="s">
        <v>81</v>
      </c>
      <c r="B28" s="201"/>
      <c r="C28" s="200">
        <f>C6</f>
        <v>3853</v>
      </c>
      <c r="D28" s="59">
        <f>B28/C28</f>
        <v>0</v>
      </c>
      <c r="E28" s="199"/>
    </row>
    <row r="29" spans="1:5" ht="15" customHeight="1">
      <c r="A29" s="7" t="s">
        <v>0</v>
      </c>
      <c r="B29" s="203"/>
      <c r="C29" s="200"/>
      <c r="D29" s="202"/>
      <c r="E29" s="196"/>
    </row>
    <row r="30" spans="1:5" ht="15" customHeight="1">
      <c r="A30" s="158" t="s">
        <v>42</v>
      </c>
      <c r="B30" s="204"/>
      <c r="C30" s="200">
        <f>C8</f>
        <v>4434</v>
      </c>
      <c r="D30" s="59">
        <f>B30/C30</f>
        <v>0</v>
      </c>
      <c r="E30" s="196"/>
    </row>
    <row r="31" spans="1:5" ht="15" customHeight="1">
      <c r="A31" s="7"/>
      <c r="B31" s="203"/>
      <c r="C31" s="200"/>
      <c r="D31" s="202"/>
      <c r="E31" s="196"/>
    </row>
    <row r="32" spans="1:5" ht="15" customHeight="1">
      <c r="A32" s="158" t="s">
        <v>43</v>
      </c>
      <c r="B32" s="203"/>
      <c r="C32" s="200">
        <f>C10</f>
        <v>15644</v>
      </c>
      <c r="D32" s="59">
        <f>B32/C32</f>
        <v>0</v>
      </c>
      <c r="E32" s="196"/>
    </row>
    <row r="33" spans="1:5" ht="15" customHeight="1">
      <c r="A33" s="7"/>
      <c r="B33" s="203"/>
      <c r="C33" s="200"/>
      <c r="D33" s="202"/>
      <c r="E33" s="196"/>
    </row>
    <row r="34" spans="1:5" ht="15" customHeight="1">
      <c r="A34" s="159" t="s">
        <v>44</v>
      </c>
      <c r="B34" s="194"/>
      <c r="C34" s="196"/>
      <c r="D34" s="198"/>
      <c r="E34" s="196"/>
    </row>
    <row r="35" spans="1:5" ht="15" customHeight="1" thickBot="1">
      <c r="A35" s="7" t="s">
        <v>0</v>
      </c>
      <c r="B35" s="151"/>
      <c r="C35" s="152"/>
      <c r="D35" s="153"/>
      <c r="E35" s="154"/>
    </row>
    <row r="36" spans="1:5" ht="23.25" thickBot="1">
      <c r="A36" s="177" t="s">
        <v>58</v>
      </c>
      <c r="B36" s="88"/>
      <c r="C36" s="89"/>
      <c r="D36" s="90"/>
      <c r="E36" s="209" t="s">
        <v>77</v>
      </c>
    </row>
    <row r="37" spans="1:5" ht="15" customHeight="1" thickBot="1">
      <c r="A37" s="83" t="s">
        <v>0</v>
      </c>
      <c r="B37" s="84"/>
      <c r="C37" s="85" t="s">
        <v>0</v>
      </c>
      <c r="D37" s="86" t="s">
        <v>0</v>
      </c>
      <c r="E37" s="87"/>
    </row>
    <row r="38" spans="1:5" ht="15" customHeight="1" thickBot="1">
      <c r="A38" s="155" t="s">
        <v>72</v>
      </c>
      <c r="B38" s="155"/>
      <c r="C38" s="155"/>
      <c r="D38" s="155"/>
      <c r="E38" s="211"/>
    </row>
    <row r="39" spans="1:5" ht="15" customHeight="1" thickBot="1">
      <c r="A39" s="7"/>
      <c r="B39" s="80" t="s">
        <v>0</v>
      </c>
      <c r="C39" s="48" t="s">
        <v>0</v>
      </c>
      <c r="D39" s="59" t="s">
        <v>0</v>
      </c>
      <c r="E39" s="61"/>
    </row>
    <row r="40" spans="1:5" ht="15" customHeight="1" thickBot="1" thickTop="1">
      <c r="A40" s="10" t="s">
        <v>10</v>
      </c>
      <c r="B40" s="81">
        <f>SUM(B27:B39)</f>
        <v>0</v>
      </c>
      <c r="C40" s="56"/>
      <c r="D40" s="60" t="s">
        <v>0</v>
      </c>
      <c r="E40" s="62"/>
    </row>
    <row r="41" spans="1:5" s="3" customFormat="1" ht="15" customHeight="1">
      <c r="A41" s="53" t="s">
        <v>13</v>
      </c>
      <c r="B41" s="43" t="s">
        <v>0</v>
      </c>
      <c r="C41" s="69"/>
      <c r="D41" s="70"/>
      <c r="E41" s="71" t="s">
        <v>0</v>
      </c>
    </row>
    <row r="42" spans="1:5" s="3" customFormat="1" ht="15" customHeight="1" thickBot="1">
      <c r="A42" s="212" t="s">
        <v>98</v>
      </c>
      <c r="B42" s="82"/>
      <c r="C42" s="72"/>
      <c r="D42" s="73"/>
      <c r="E42" s="74" t="s">
        <v>0</v>
      </c>
    </row>
    <row r="43" spans="1:2" ht="12.75">
      <c r="A43" s="51" t="s">
        <v>18</v>
      </c>
      <c r="B43" s="36"/>
    </row>
  </sheetData>
  <sheetProtection/>
  <printOptions horizontalCentered="1"/>
  <pageMargins left="0.25" right="0.3" top="1.05" bottom="0.35" header="0.38" footer="0.27"/>
  <pageSetup horizontalDpi="600" verticalDpi="600" orientation="landscape" scale="64" r:id="rId3"/>
  <headerFooter alignWithMargins="0">
    <oddHeader>&amp;L&amp;14Judicial Branch Enterprise Document Management System 
RFP Number: FIN122210CK&amp;"Arial,Bold"&amp;12
&amp;C&amp;"Arial,Bold"&amp;12
ATTACHMENT 5
COST SUBMISSION MATRIX&amp;14
&amp;R&amp;G</oddHeader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view="pageLayout" workbookViewId="0" topLeftCell="A1">
      <selection activeCell="A19" sqref="A19:IV19"/>
    </sheetView>
  </sheetViews>
  <sheetFormatPr defaultColWidth="9.140625" defaultRowHeight="12.75"/>
  <cols>
    <col min="1" max="1" width="33.421875" style="0" customWidth="1"/>
    <col min="2" max="2" width="10.57421875" style="0" customWidth="1"/>
    <col min="3" max="3" width="8.7109375" style="0" customWidth="1"/>
    <col min="4" max="4" width="10.421875" style="0" customWidth="1"/>
    <col min="5" max="5" width="9.7109375" style="0" customWidth="1"/>
    <col min="6" max="7" width="10.7109375" style="0" customWidth="1"/>
    <col min="8" max="8" width="9.57421875" style="0" customWidth="1"/>
    <col min="9" max="9" width="9.00390625" style="0" customWidth="1"/>
    <col min="10" max="10" width="12.8515625" style="0" customWidth="1"/>
    <col min="11" max="11" width="24.28125" style="0" customWidth="1"/>
    <col min="12" max="12" width="15.7109375" style="0" customWidth="1"/>
    <col min="13" max="13" width="14.8515625" style="0" customWidth="1"/>
  </cols>
  <sheetData>
    <row r="1" spans="1:16" ht="15.75">
      <c r="A1" s="188" t="s">
        <v>88</v>
      </c>
      <c r="B1" s="188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8" ht="30">
      <c r="A2" s="180" t="s">
        <v>59</v>
      </c>
      <c r="B2" s="45"/>
      <c r="F2" s="245" t="s">
        <v>89</v>
      </c>
      <c r="G2" s="245"/>
      <c r="H2" s="245"/>
    </row>
    <row r="3" spans="8:11" ht="13.5" thickBot="1">
      <c r="H3" s="1"/>
      <c r="I3" s="1"/>
      <c r="J3" s="1"/>
      <c r="K3" s="49"/>
    </row>
    <row r="4" spans="1:11" ht="13.5" thickBot="1">
      <c r="A4" s="130" t="s">
        <v>29</v>
      </c>
      <c r="B4" s="131" t="s">
        <v>26</v>
      </c>
      <c r="C4" s="132"/>
      <c r="D4" s="133"/>
      <c r="E4" s="131" t="s">
        <v>27</v>
      </c>
      <c r="F4" s="132"/>
      <c r="G4" s="134"/>
      <c r="H4" s="242" t="s">
        <v>39</v>
      </c>
      <c r="I4" s="243"/>
      <c r="J4" s="244"/>
      <c r="K4" s="135" t="s">
        <v>30</v>
      </c>
    </row>
    <row r="5" spans="1:11" s="15" customFormat="1" ht="15" customHeight="1" thickBot="1">
      <c r="A5" s="136" t="s">
        <v>22</v>
      </c>
      <c r="B5" s="137" t="s">
        <v>28</v>
      </c>
      <c r="C5" s="138" t="s">
        <v>32</v>
      </c>
      <c r="D5" s="139" t="s">
        <v>15</v>
      </c>
      <c r="E5" s="140" t="s">
        <v>28</v>
      </c>
      <c r="F5" s="138" t="s">
        <v>32</v>
      </c>
      <c r="G5" s="141" t="s">
        <v>15</v>
      </c>
      <c r="H5" s="137" t="s">
        <v>28</v>
      </c>
      <c r="I5" s="138" t="s">
        <v>32</v>
      </c>
      <c r="J5" s="139" t="s">
        <v>15</v>
      </c>
      <c r="K5" s="147"/>
    </row>
    <row r="6" spans="1:11" ht="12.75">
      <c r="A6" s="184" t="s">
        <v>61</v>
      </c>
      <c r="B6" s="125"/>
      <c r="C6" s="99"/>
      <c r="D6" s="100">
        <f aca="true" t="shared" si="0" ref="D6:D12">SUM(B6*C6)</f>
        <v>0</v>
      </c>
      <c r="E6" s="101"/>
      <c r="F6" s="102"/>
      <c r="G6" s="100">
        <f aca="true" t="shared" si="1" ref="G6:G14">SUM(E6*F6)</f>
        <v>0</v>
      </c>
      <c r="H6" s="122"/>
      <c r="I6" s="102"/>
      <c r="J6" s="100">
        <f aca="true" t="shared" si="2" ref="J6:J14">SUM(H6*I6)</f>
        <v>0</v>
      </c>
      <c r="K6" s="148">
        <f aca="true" t="shared" si="3" ref="K6:K14">SUM(J6,G6,D6)</f>
        <v>0</v>
      </c>
    </row>
    <row r="7" spans="1:11" ht="12.75">
      <c r="A7" s="184" t="s">
        <v>94</v>
      </c>
      <c r="B7" s="125"/>
      <c r="C7" s="99"/>
      <c r="D7" s="100">
        <f t="shared" si="0"/>
        <v>0</v>
      </c>
      <c r="E7" s="101"/>
      <c r="F7" s="102"/>
      <c r="G7" s="100">
        <f t="shared" si="1"/>
        <v>0</v>
      </c>
      <c r="H7" s="122"/>
      <c r="I7" s="102"/>
      <c r="J7" s="100">
        <f t="shared" si="2"/>
        <v>0</v>
      </c>
      <c r="K7" s="148">
        <f t="shared" si="3"/>
        <v>0</v>
      </c>
    </row>
    <row r="8" spans="1:11" ht="12.75">
      <c r="A8" s="239" t="s">
        <v>62</v>
      </c>
      <c r="B8" s="213"/>
      <c r="C8" s="99"/>
      <c r="D8" s="100">
        <f t="shared" si="0"/>
        <v>0</v>
      </c>
      <c r="E8" s="101"/>
      <c r="F8" s="102"/>
      <c r="G8" s="100">
        <f t="shared" si="1"/>
        <v>0</v>
      </c>
      <c r="H8" s="122"/>
      <c r="I8" s="102"/>
      <c r="J8" s="100">
        <f t="shared" si="2"/>
        <v>0</v>
      </c>
      <c r="K8" s="148">
        <f t="shared" si="3"/>
        <v>0</v>
      </c>
    </row>
    <row r="9" spans="1:11" ht="51">
      <c r="A9" s="185" t="s">
        <v>73</v>
      </c>
      <c r="B9" s="125"/>
      <c r="C9" s="99"/>
      <c r="D9" s="100">
        <f t="shared" si="0"/>
        <v>0</v>
      </c>
      <c r="E9" s="101"/>
      <c r="F9" s="102"/>
      <c r="G9" s="100">
        <f t="shared" si="1"/>
        <v>0</v>
      </c>
      <c r="H9" s="122"/>
      <c r="I9" s="102"/>
      <c r="J9" s="100">
        <f t="shared" si="2"/>
        <v>0</v>
      </c>
      <c r="K9" s="148">
        <f t="shared" si="3"/>
        <v>0</v>
      </c>
    </row>
    <row r="10" spans="1:11" ht="30" customHeight="1">
      <c r="A10" s="185" t="s">
        <v>63</v>
      </c>
      <c r="B10" s="125"/>
      <c r="C10" s="99"/>
      <c r="D10" s="100">
        <f t="shared" si="0"/>
        <v>0</v>
      </c>
      <c r="E10" s="101"/>
      <c r="F10" s="102"/>
      <c r="G10" s="100">
        <f t="shared" si="1"/>
        <v>0</v>
      </c>
      <c r="H10" s="122"/>
      <c r="I10" s="102"/>
      <c r="J10" s="100">
        <f t="shared" si="2"/>
        <v>0</v>
      </c>
      <c r="K10" s="148">
        <f t="shared" si="3"/>
        <v>0</v>
      </c>
    </row>
    <row r="11" spans="1:11" ht="25.5">
      <c r="A11" s="185" t="s">
        <v>95</v>
      </c>
      <c r="B11" s="125"/>
      <c r="C11" s="99"/>
      <c r="D11" s="100">
        <f t="shared" si="0"/>
        <v>0</v>
      </c>
      <c r="E11" s="101"/>
      <c r="F11" s="102"/>
      <c r="G11" s="100">
        <f t="shared" si="1"/>
        <v>0</v>
      </c>
      <c r="H11" s="122"/>
      <c r="I11" s="102"/>
      <c r="J11" s="100">
        <f t="shared" si="2"/>
        <v>0</v>
      </c>
      <c r="K11" s="148">
        <f t="shared" si="3"/>
        <v>0</v>
      </c>
    </row>
    <row r="12" spans="1:11" ht="25.5">
      <c r="A12" s="186" t="s">
        <v>64</v>
      </c>
      <c r="B12" s="125"/>
      <c r="C12" s="99"/>
      <c r="D12" s="100">
        <f t="shared" si="0"/>
        <v>0</v>
      </c>
      <c r="E12" s="101"/>
      <c r="F12" s="102"/>
      <c r="G12" s="100">
        <f t="shared" si="1"/>
        <v>0</v>
      </c>
      <c r="H12" s="122"/>
      <c r="I12" s="102"/>
      <c r="J12" s="100">
        <f t="shared" si="2"/>
        <v>0</v>
      </c>
      <c r="K12" s="148">
        <f t="shared" si="3"/>
        <v>0</v>
      </c>
    </row>
    <row r="13" spans="1:11" ht="25.5">
      <c r="A13" s="185" t="s">
        <v>79</v>
      </c>
      <c r="B13" s="125"/>
      <c r="C13" s="99"/>
      <c r="D13" s="100"/>
      <c r="E13" s="101"/>
      <c r="F13" s="102"/>
      <c r="G13" s="100">
        <f t="shared" si="1"/>
        <v>0</v>
      </c>
      <c r="H13" s="122"/>
      <c r="I13" s="102"/>
      <c r="J13" s="100">
        <f t="shared" si="2"/>
        <v>0</v>
      </c>
      <c r="K13" s="148">
        <f t="shared" si="3"/>
        <v>0</v>
      </c>
    </row>
    <row r="14" spans="1:11" ht="12.75">
      <c r="A14" s="185" t="s">
        <v>71</v>
      </c>
      <c r="B14" s="125"/>
      <c r="C14" s="99"/>
      <c r="D14" s="100"/>
      <c r="E14" s="101"/>
      <c r="F14" s="102"/>
      <c r="G14" s="100">
        <f t="shared" si="1"/>
        <v>0</v>
      </c>
      <c r="H14" s="122"/>
      <c r="I14" s="102"/>
      <c r="J14" s="100">
        <f t="shared" si="2"/>
        <v>0</v>
      </c>
      <c r="K14" s="148">
        <f t="shared" si="3"/>
        <v>0</v>
      </c>
    </row>
    <row r="15" spans="1:11" ht="13.5" thickBot="1">
      <c r="A15" s="187" t="s">
        <v>51</v>
      </c>
      <c r="B15" s="103"/>
      <c r="C15" s="104"/>
      <c r="D15" s="105"/>
      <c r="E15" s="106"/>
      <c r="F15" s="107"/>
      <c r="G15" s="108"/>
      <c r="H15" s="123"/>
      <c r="I15" s="107"/>
      <c r="J15" s="108"/>
      <c r="K15" s="215"/>
    </row>
    <row r="16" spans="1:11" ht="15" customHeight="1" thickBot="1">
      <c r="A16" s="124" t="s">
        <v>31</v>
      </c>
      <c r="B16" s="109">
        <f>SUM(B6:B15)</f>
        <v>0</v>
      </c>
      <c r="C16" s="110"/>
      <c r="D16" s="111">
        <f>SUM(D6:D15)</f>
        <v>0</v>
      </c>
      <c r="E16" s="109">
        <f>SUM(E6:E15)</f>
        <v>0</v>
      </c>
      <c r="F16" s="110"/>
      <c r="G16" s="111">
        <f>SUM(G6:G15)</f>
        <v>0</v>
      </c>
      <c r="H16" s="109">
        <f>SUM(H6:H15)</f>
        <v>0</v>
      </c>
      <c r="I16" s="110"/>
      <c r="J16" s="111">
        <f>SUM(J6:J15)</f>
        <v>0</v>
      </c>
      <c r="K16" s="216">
        <f>SUM(K6:K15)</f>
        <v>0</v>
      </c>
    </row>
    <row r="17" spans="1:8" ht="15" customHeight="1">
      <c r="A17" s="94"/>
      <c r="B17" s="112"/>
      <c r="C17" s="28"/>
      <c r="D17" s="113"/>
      <c r="E17" s="113"/>
      <c r="F17" s="28"/>
      <c r="G17" s="113"/>
      <c r="H17" s="113"/>
    </row>
    <row r="18" spans="1:8" ht="15" customHeight="1">
      <c r="A18" s="116"/>
      <c r="B18" s="112"/>
      <c r="C18" s="114"/>
      <c r="D18" s="114"/>
      <c r="E18" s="115"/>
      <c r="F18" s="94"/>
      <c r="G18" s="94"/>
      <c r="H18" s="94"/>
    </row>
    <row r="19" spans="1:8" ht="15" customHeight="1">
      <c r="A19" s="94"/>
      <c r="B19" s="117"/>
      <c r="C19" s="118"/>
      <c r="D19" s="118"/>
      <c r="E19" s="115"/>
      <c r="F19" s="94"/>
      <c r="G19" s="94"/>
      <c r="H19" s="94"/>
    </row>
    <row r="20" spans="1:8" ht="15" customHeight="1">
      <c r="A20" s="94"/>
      <c r="B20" s="117"/>
      <c r="C20" s="118"/>
      <c r="D20" s="118"/>
      <c r="E20" s="115"/>
      <c r="F20" s="94"/>
      <c r="G20" s="94"/>
      <c r="H20" s="94"/>
    </row>
    <row r="21" spans="1:6" ht="15" customHeight="1">
      <c r="A21" s="94"/>
      <c r="B21" s="94"/>
      <c r="C21" s="119"/>
      <c r="D21" s="119"/>
      <c r="E21" s="115"/>
      <c r="F21" s="94"/>
    </row>
    <row r="22" spans="1:6" ht="15" customHeight="1">
      <c r="A22" s="120"/>
      <c r="B22" s="120"/>
      <c r="C22" s="120"/>
      <c r="D22" s="120"/>
      <c r="E22" s="121"/>
      <c r="F22" s="94"/>
    </row>
    <row r="23" spans="1:2" ht="15" customHeight="1">
      <c r="A23" s="12"/>
      <c r="B23" s="12"/>
    </row>
    <row r="24" spans="1:5" ht="15" customHeight="1">
      <c r="A24" s="12"/>
      <c r="B24" s="12"/>
      <c r="C24" s="1"/>
      <c r="D24" s="1"/>
      <c r="E24" s="1"/>
    </row>
    <row r="25" spans="1:5" ht="12.75">
      <c r="A25" s="14"/>
      <c r="B25" s="14"/>
      <c r="C25" s="1"/>
      <c r="D25" s="1"/>
      <c r="E25" s="1"/>
    </row>
    <row r="26" spans="1:2" ht="12.75">
      <c r="A26" s="14" t="s">
        <v>0</v>
      </c>
      <c r="B26" s="14"/>
    </row>
  </sheetData>
  <sheetProtection/>
  <mergeCells count="2">
    <mergeCell ref="H4:J4"/>
    <mergeCell ref="F2:H2"/>
  </mergeCells>
  <printOptions horizontalCentered="1"/>
  <pageMargins left="0.25" right="0.3" top="1.25" bottom="0.54" header="0.38" footer="0.27"/>
  <pageSetup fitToHeight="1" fitToWidth="1" horizontalDpi="600" verticalDpi="600" orientation="landscape" scale="90" r:id="rId3"/>
  <headerFooter alignWithMargins="0">
    <oddHeader>&amp;L&amp;"Times New Roman,Regular"&amp;14Judicial Branch Enterprise Document Management System
RFP Number: FIN122210CK&amp;"Arial,Bold"&amp;12
&amp;C&amp;"Arial,Bold"&amp;12
ATTACHMENT 5
COST SUBMISSION MATRIX&amp;14
&amp;R&amp;G</oddHeader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view="pageLayout" workbookViewId="0" topLeftCell="A1">
      <selection activeCell="F10" sqref="F10"/>
    </sheetView>
  </sheetViews>
  <sheetFormatPr defaultColWidth="9.140625" defaultRowHeight="12.75"/>
  <cols>
    <col min="1" max="1" width="27.28125" style="0" customWidth="1"/>
    <col min="2" max="2" width="15.7109375" style="0" customWidth="1"/>
    <col min="3" max="3" width="11.28125" style="0" customWidth="1"/>
    <col min="4" max="4" width="17.7109375" style="0" customWidth="1"/>
    <col min="5" max="6" width="15.7109375" style="0" customWidth="1"/>
    <col min="7" max="7" width="47.8515625" style="0" customWidth="1"/>
    <col min="8" max="8" width="8.00390625" style="0" customWidth="1"/>
    <col min="9" max="9" width="5.421875" style="0" customWidth="1"/>
    <col min="10" max="10" width="5.8515625" style="0" customWidth="1"/>
    <col min="11" max="11" width="8.140625" style="0" customWidth="1"/>
    <col min="12" max="12" width="5.421875" style="0" customWidth="1"/>
    <col min="13" max="13" width="5.140625" style="0" customWidth="1"/>
    <col min="14" max="14" width="8.00390625" style="0" customWidth="1"/>
    <col min="15" max="15" width="6.140625" style="0" customWidth="1"/>
    <col min="16" max="16" width="6.57421875" style="0" customWidth="1"/>
    <col min="17" max="17" width="8.28125" style="0" customWidth="1"/>
    <col min="18" max="18" width="6.28125" style="0" customWidth="1"/>
    <col min="19" max="19" width="8.421875" style="0" customWidth="1"/>
    <col min="20" max="20" width="10.28125" style="0" customWidth="1"/>
  </cols>
  <sheetData>
    <row r="1" spans="1:23" ht="13.5" customHeight="1">
      <c r="A1" s="246" t="s">
        <v>90</v>
      </c>
      <c r="B1" s="246"/>
      <c r="C1" s="246"/>
      <c r="D1" s="246"/>
      <c r="E1" s="246"/>
      <c r="F1" s="246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" ht="15">
      <c r="A2" s="45" t="s">
        <v>60</v>
      </c>
      <c r="B2" s="11"/>
    </row>
    <row r="3" spans="1:22" ht="13.5" thickBot="1">
      <c r="A3" s="120"/>
      <c r="B3" s="27"/>
      <c r="C3" s="27"/>
      <c r="D3" s="28"/>
      <c r="E3" s="27"/>
      <c r="F3" s="27"/>
      <c r="G3" s="27"/>
      <c r="H3" s="28"/>
      <c r="I3" s="27"/>
      <c r="J3" s="27"/>
      <c r="K3" s="28"/>
      <c r="L3" s="27"/>
      <c r="M3" s="27"/>
      <c r="N3" s="28"/>
      <c r="O3" s="27"/>
      <c r="P3" s="27"/>
      <c r="Q3" s="28"/>
      <c r="R3" s="29"/>
      <c r="S3" s="94"/>
      <c r="T3" s="94"/>
      <c r="U3" s="94"/>
      <c r="V3" s="94"/>
    </row>
    <row r="4" spans="1:22" s="129" customFormat="1" ht="25.5">
      <c r="A4" s="142" t="s">
        <v>34</v>
      </c>
      <c r="B4" s="214" t="s">
        <v>96</v>
      </c>
      <c r="C4" s="142" t="s">
        <v>28</v>
      </c>
      <c r="D4" s="214" t="s">
        <v>91</v>
      </c>
      <c r="E4" s="142" t="s">
        <v>33</v>
      </c>
      <c r="F4" s="142" t="s">
        <v>36</v>
      </c>
      <c r="G4" s="142" t="s">
        <v>35</v>
      </c>
      <c r="H4" s="127"/>
      <c r="I4" s="126"/>
      <c r="J4" s="126"/>
      <c r="K4" s="127"/>
      <c r="L4" s="126"/>
      <c r="M4" s="126"/>
      <c r="N4" s="127"/>
      <c r="O4" s="126"/>
      <c r="P4" s="126"/>
      <c r="Q4" s="127"/>
      <c r="R4" s="128"/>
      <c r="S4" s="117"/>
      <c r="T4" s="117"/>
      <c r="U4" s="117"/>
      <c r="V4" s="117"/>
    </row>
    <row r="5" spans="1:22" ht="18" customHeight="1">
      <c r="A5" s="178" t="s">
        <v>92</v>
      </c>
      <c r="B5" s="179">
        <v>120</v>
      </c>
      <c r="C5" s="178">
        <v>0</v>
      </c>
      <c r="D5" s="178">
        <v>0</v>
      </c>
      <c r="E5" s="179">
        <v>0</v>
      </c>
      <c r="F5" s="179">
        <f>SUM(B5*C5+E5)</f>
        <v>0</v>
      </c>
      <c r="G5" s="178" t="s">
        <v>52</v>
      </c>
      <c r="H5" s="28"/>
      <c r="I5" s="27"/>
      <c r="J5" s="27"/>
      <c r="K5" s="28"/>
      <c r="L5" s="27"/>
      <c r="M5" s="27"/>
      <c r="N5" s="28"/>
      <c r="O5" s="27"/>
      <c r="P5" s="27"/>
      <c r="Q5" s="28"/>
      <c r="R5" s="29"/>
      <c r="S5" s="94"/>
      <c r="T5" s="94"/>
      <c r="U5" s="94"/>
      <c r="V5" s="94"/>
    </row>
    <row r="6" spans="1:22" ht="25.5">
      <c r="A6" s="184" t="s">
        <v>67</v>
      </c>
      <c r="B6" s="143"/>
      <c r="C6" s="8"/>
      <c r="D6" s="8"/>
      <c r="E6" s="143"/>
      <c r="F6" s="143">
        <f aca="true" t="shared" si="0" ref="F6:F12">SUM(B6*C6+E6)</f>
        <v>0</v>
      </c>
      <c r="G6" s="8"/>
      <c r="H6" s="28"/>
      <c r="I6" s="27"/>
      <c r="J6" s="27"/>
      <c r="K6" s="28"/>
      <c r="L6" s="27"/>
      <c r="M6" s="27"/>
      <c r="N6" s="28"/>
      <c r="O6" s="27"/>
      <c r="P6" s="27"/>
      <c r="Q6" s="28"/>
      <c r="R6" s="29"/>
      <c r="S6" s="94"/>
      <c r="T6" s="94"/>
      <c r="U6" s="94"/>
      <c r="V6" s="94"/>
    </row>
    <row r="7" spans="1:22" ht="25.5">
      <c r="A7" s="184" t="s">
        <v>66</v>
      </c>
      <c r="B7" s="143"/>
      <c r="C7" s="8"/>
      <c r="D7" s="8"/>
      <c r="E7" s="143"/>
      <c r="F7" s="143">
        <f t="shared" si="0"/>
        <v>0</v>
      </c>
      <c r="G7" s="8"/>
      <c r="H7" s="28"/>
      <c r="I7" s="27"/>
      <c r="J7" s="27"/>
      <c r="K7" s="28"/>
      <c r="L7" s="27"/>
      <c r="M7" s="27"/>
      <c r="N7" s="28"/>
      <c r="O7" s="27"/>
      <c r="P7" s="27"/>
      <c r="Q7" s="28"/>
      <c r="R7" s="29"/>
      <c r="S7" s="94"/>
      <c r="T7" s="94"/>
      <c r="U7" s="94"/>
      <c r="V7" s="94"/>
    </row>
    <row r="8" spans="1:22" ht="25.5">
      <c r="A8" s="184" t="s">
        <v>68</v>
      </c>
      <c r="B8" s="143"/>
      <c r="C8" s="8"/>
      <c r="D8" s="8"/>
      <c r="E8" s="143"/>
      <c r="F8" s="143">
        <f t="shared" si="0"/>
        <v>0</v>
      </c>
      <c r="G8" s="8"/>
      <c r="H8" s="28"/>
      <c r="I8" s="27"/>
      <c r="J8" s="27"/>
      <c r="K8" s="28"/>
      <c r="L8" s="27"/>
      <c r="M8" s="27"/>
      <c r="N8" s="28"/>
      <c r="O8" s="27"/>
      <c r="P8" s="27"/>
      <c r="Q8" s="28"/>
      <c r="R8" s="29"/>
      <c r="S8" s="94"/>
      <c r="T8" s="94"/>
      <c r="U8" s="94"/>
      <c r="V8" s="94"/>
    </row>
    <row r="9" spans="1:22" ht="25.5">
      <c r="A9" s="184" t="s">
        <v>65</v>
      </c>
      <c r="B9" s="143"/>
      <c r="C9" s="8"/>
      <c r="D9" s="8"/>
      <c r="E9" s="143"/>
      <c r="F9" s="143">
        <f t="shared" si="0"/>
        <v>0</v>
      </c>
      <c r="G9" s="8"/>
      <c r="H9" s="28"/>
      <c r="I9" s="27"/>
      <c r="J9" s="27"/>
      <c r="K9" s="28"/>
      <c r="L9" s="27"/>
      <c r="M9" s="27"/>
      <c r="N9" s="28"/>
      <c r="O9" s="27"/>
      <c r="P9" s="27"/>
      <c r="Q9" s="28"/>
      <c r="R9" s="29"/>
      <c r="S9" s="94"/>
      <c r="T9" s="94"/>
      <c r="U9" s="94"/>
      <c r="V9" s="94"/>
    </row>
    <row r="10" spans="1:22" ht="25.5">
      <c r="A10" s="184" t="s">
        <v>69</v>
      </c>
      <c r="B10" s="143"/>
      <c r="C10" s="8"/>
      <c r="D10" s="8"/>
      <c r="E10" s="143"/>
      <c r="F10" s="143">
        <f t="shared" si="0"/>
        <v>0</v>
      </c>
      <c r="G10" s="8"/>
      <c r="H10" s="28"/>
      <c r="I10" s="27"/>
      <c r="J10" s="27"/>
      <c r="K10" s="28"/>
      <c r="L10" s="27"/>
      <c r="M10" s="27"/>
      <c r="N10" s="28"/>
      <c r="O10" s="27"/>
      <c r="P10" s="27"/>
      <c r="Q10" s="28"/>
      <c r="R10" s="29"/>
      <c r="S10" s="94"/>
      <c r="T10" s="94"/>
      <c r="U10" s="94"/>
      <c r="V10" s="94"/>
    </row>
    <row r="11" spans="1:22" ht="25.5">
      <c r="A11" s="184" t="s">
        <v>70</v>
      </c>
      <c r="B11" s="143"/>
      <c r="C11" s="8"/>
      <c r="D11" s="8"/>
      <c r="E11" s="143"/>
      <c r="F11" s="143">
        <f t="shared" si="0"/>
        <v>0</v>
      </c>
      <c r="G11" s="8"/>
      <c r="H11" s="28"/>
      <c r="I11" s="27"/>
      <c r="J11" s="27"/>
      <c r="K11" s="28"/>
      <c r="L11" s="27"/>
      <c r="M11" s="27"/>
      <c r="N11" s="28"/>
      <c r="O11" s="27"/>
      <c r="P11" s="27"/>
      <c r="Q11" s="28"/>
      <c r="R11" s="29"/>
      <c r="S11" s="94"/>
      <c r="T11" s="94"/>
      <c r="U11" s="94"/>
      <c r="V11" s="94"/>
    </row>
    <row r="12" spans="1:24" ht="18" customHeight="1">
      <c r="A12" s="8"/>
      <c r="B12" s="143"/>
      <c r="C12" s="8"/>
      <c r="D12" s="8"/>
      <c r="E12" s="143"/>
      <c r="F12" s="143">
        <f t="shared" si="0"/>
        <v>0</v>
      </c>
      <c r="G12" s="8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</row>
    <row r="13" spans="1:24" s="47" customFormat="1" ht="13.5" customHeight="1">
      <c r="A13" s="146" t="s">
        <v>37</v>
      </c>
      <c r="B13" s="144"/>
      <c r="C13" s="144"/>
      <c r="D13" s="144"/>
      <c r="E13" s="144"/>
      <c r="F13" s="145">
        <f>SUM(F5:F12)</f>
        <v>0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 s="47" customFormat="1" ht="13.5" customHeight="1">
      <c r="A14" s="146"/>
      <c r="B14" s="144"/>
      <c r="C14" s="144"/>
      <c r="D14" s="144"/>
      <c r="E14" s="144"/>
      <c r="F14" s="145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8:24" s="47" customFormat="1" ht="13.5" customHeight="1"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</row>
    <row r="16" spans="1:24" s="47" customFormat="1" ht="12.75">
      <c r="A16" s="149" t="s">
        <v>25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</row>
    <row r="17" spans="7:24" ht="12.75"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7:24" ht="12.75"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</row>
    <row r="19" spans="7:24" ht="12.75"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</row>
    <row r="20" spans="7:24" ht="12.75"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</row>
    <row r="21" spans="7:24" ht="12.75"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</row>
  </sheetData>
  <sheetProtection/>
  <mergeCells count="1">
    <mergeCell ref="A1:F1"/>
  </mergeCells>
  <printOptions horizontalCentered="1"/>
  <pageMargins left="0.25" right="0.3" top="1.31" bottom="0.54" header="0.38" footer="0.27"/>
  <pageSetup fitToHeight="1" fitToWidth="1" horizontalDpi="600" verticalDpi="600" orientation="landscape" scale="89" r:id="rId3"/>
  <headerFooter alignWithMargins="0">
    <oddHeader>&amp;L&amp;"Times New Roman,Regular"&amp;14Judicial Branch Enterprise Document Management System
RFP Number: FIN122210CK
&amp;C&amp;"Arial,Bold"&amp;12
ATTACHMENT 5
COST SUBMISSION MATRIX&amp;14
&amp;R&amp;G</oddHeader>
    <oddFooter>&amp;CPage 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Layout" workbookViewId="0" topLeftCell="A1">
      <selection activeCell="E5" sqref="E5"/>
    </sheetView>
  </sheetViews>
  <sheetFormatPr defaultColWidth="9.140625" defaultRowHeight="12.75"/>
  <cols>
    <col min="1" max="1" width="23.140625" style="0" customWidth="1"/>
    <col min="2" max="7" width="20.421875" style="0" customWidth="1"/>
    <col min="8" max="8" width="12.8515625" style="0" customWidth="1"/>
    <col min="9" max="9" width="0.13671875" style="0" hidden="1" customWidth="1"/>
  </cols>
  <sheetData>
    <row r="1" spans="1:10" ht="15.75">
      <c r="A1" s="188" t="s">
        <v>93</v>
      </c>
      <c r="B1" s="189"/>
      <c r="C1" s="21"/>
      <c r="D1" s="21"/>
      <c r="E1" s="21"/>
      <c r="F1" s="21"/>
      <c r="G1" s="21"/>
      <c r="H1" s="21"/>
      <c r="I1" s="21"/>
      <c r="J1" s="21"/>
    </row>
    <row r="2" spans="1:2" ht="12.75">
      <c r="A2" s="247" t="s">
        <v>74</v>
      </c>
      <c r="B2" s="248"/>
    </row>
    <row r="3" spans="2:7" ht="12.75">
      <c r="B3" s="1"/>
      <c r="C3" s="1"/>
      <c r="D3" s="1"/>
      <c r="E3" s="1"/>
      <c r="F3" s="1"/>
      <c r="G3" s="1"/>
    </row>
    <row r="4" spans="1:7" ht="13.5" thickBot="1">
      <c r="A4" s="3"/>
      <c r="B4" s="169"/>
      <c r="C4" s="169"/>
      <c r="D4" s="169"/>
      <c r="E4" s="169"/>
      <c r="F4" s="169"/>
      <c r="G4" s="169"/>
    </row>
    <row r="5" spans="1:4" ht="12.75">
      <c r="A5" s="17"/>
      <c r="B5" s="24" t="s">
        <v>48</v>
      </c>
      <c r="C5" s="25" t="s">
        <v>47</v>
      </c>
      <c r="D5" s="26" t="s">
        <v>14</v>
      </c>
    </row>
    <row r="6" spans="1:4" ht="15.75" customHeight="1" thickBot="1">
      <c r="A6" s="16" t="s">
        <v>46</v>
      </c>
      <c r="B6" s="22" t="s">
        <v>15</v>
      </c>
      <c r="C6" s="23"/>
      <c r="D6" s="23" t="s">
        <v>15</v>
      </c>
    </row>
    <row r="7" spans="1:4" ht="15" customHeight="1">
      <c r="A7" s="19"/>
      <c r="B7" s="168"/>
      <c r="C7" s="167"/>
      <c r="D7" s="166">
        <f aca="true" t="shared" si="0" ref="D7:D17">B7*C7</f>
        <v>0</v>
      </c>
    </row>
    <row r="8" spans="1:4" ht="15" customHeight="1">
      <c r="A8" s="19"/>
      <c r="B8" s="168"/>
      <c r="C8" s="167"/>
      <c r="D8" s="166">
        <f t="shared" si="0"/>
        <v>0</v>
      </c>
    </row>
    <row r="9" spans="1:4" ht="15" customHeight="1">
      <c r="A9" s="19"/>
      <c r="B9" s="168"/>
      <c r="C9" s="167"/>
      <c r="D9" s="166">
        <f t="shared" si="0"/>
        <v>0</v>
      </c>
    </row>
    <row r="10" spans="1:4" ht="15" customHeight="1">
      <c r="A10" s="19"/>
      <c r="B10" s="168"/>
      <c r="C10" s="167"/>
      <c r="D10" s="166">
        <f t="shared" si="0"/>
        <v>0</v>
      </c>
    </row>
    <row r="11" spans="1:4" ht="15" customHeight="1">
      <c r="A11" s="19"/>
      <c r="B11" s="168"/>
      <c r="C11" s="167"/>
      <c r="D11" s="166">
        <f t="shared" si="0"/>
        <v>0</v>
      </c>
    </row>
    <row r="12" spans="1:4" ht="15" customHeight="1">
      <c r="A12" s="19"/>
      <c r="B12" s="168"/>
      <c r="C12" s="167"/>
      <c r="D12" s="166">
        <f t="shared" si="0"/>
        <v>0</v>
      </c>
    </row>
    <row r="13" spans="1:4" ht="15" customHeight="1">
      <c r="A13" s="7"/>
      <c r="B13" s="168"/>
      <c r="C13" s="167"/>
      <c r="D13" s="166">
        <f t="shared" si="0"/>
        <v>0</v>
      </c>
    </row>
    <row r="14" spans="1:4" ht="15" customHeight="1">
      <c r="A14" s="7"/>
      <c r="B14" s="168"/>
      <c r="C14" s="167"/>
      <c r="D14" s="166">
        <f t="shared" si="0"/>
        <v>0</v>
      </c>
    </row>
    <row r="15" spans="1:4" ht="15" customHeight="1">
      <c r="A15" s="7"/>
      <c r="B15" s="168"/>
      <c r="C15" s="167"/>
      <c r="D15" s="166">
        <f t="shared" si="0"/>
        <v>0</v>
      </c>
    </row>
    <row r="16" spans="1:4" ht="15" customHeight="1">
      <c r="A16" s="7"/>
      <c r="B16" s="168"/>
      <c r="C16" s="167"/>
      <c r="D16" s="166">
        <f t="shared" si="0"/>
        <v>0</v>
      </c>
    </row>
    <row r="17" spans="1:4" ht="15" customHeight="1" thickBot="1">
      <c r="A17" s="7"/>
      <c r="B17" s="168"/>
      <c r="C17" s="167"/>
      <c r="D17" s="166">
        <f t="shared" si="0"/>
        <v>0</v>
      </c>
    </row>
    <row r="18" spans="1:4" ht="16.5" customHeight="1" thickBot="1">
      <c r="A18" s="18" t="s">
        <v>14</v>
      </c>
      <c r="B18" s="92"/>
      <c r="C18" s="92"/>
      <c r="D18" s="165">
        <f>SUM(D7:D17)</f>
        <v>0</v>
      </c>
    </row>
    <row r="19" spans="1:7" ht="12.75">
      <c r="A19" s="14"/>
      <c r="E19" s="1"/>
      <c r="F19" s="1"/>
      <c r="G19" s="1"/>
    </row>
    <row r="20" spans="5:7" ht="12.75">
      <c r="E20" s="1"/>
      <c r="F20" s="1"/>
      <c r="G20" s="1"/>
    </row>
    <row r="22" spans="5:7" ht="12.75">
      <c r="E22" s="1"/>
      <c r="F22" s="1"/>
      <c r="G22" s="1"/>
    </row>
    <row r="23" spans="4:7" ht="12.75">
      <c r="D23" s="1"/>
      <c r="E23" s="1"/>
      <c r="F23" s="1"/>
      <c r="G23" s="1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5:7" ht="12.75">
      <c r="E27" s="1"/>
      <c r="F27" s="1"/>
      <c r="G27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5:7" ht="12.75">
      <c r="E33" s="1"/>
      <c r="F33" s="1"/>
      <c r="G33" s="1"/>
    </row>
    <row r="34" spans="5:7" ht="12.75">
      <c r="E34" s="1"/>
      <c r="F34" s="1"/>
      <c r="G34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5:7" ht="12.75">
      <c r="E39" s="1"/>
      <c r="F39" s="1"/>
      <c r="G39" s="1"/>
    </row>
    <row r="40" spans="5:7" ht="12.75">
      <c r="E40" s="1"/>
      <c r="F40" s="1"/>
      <c r="G40" s="1"/>
    </row>
    <row r="41" spans="4:7" ht="12.75">
      <c r="D41" s="1"/>
      <c r="E41" s="1"/>
      <c r="F41" s="1"/>
      <c r="G41" s="1"/>
    </row>
    <row r="42" spans="5:7" ht="12.75">
      <c r="E42" s="2"/>
      <c r="F42" s="2"/>
      <c r="G42" s="2"/>
    </row>
    <row r="43" spans="5:7" ht="12.75">
      <c r="E43" s="2"/>
      <c r="F43" s="2"/>
      <c r="G43" s="2"/>
    </row>
    <row r="44" spans="5:7" ht="12.75">
      <c r="E44" s="2"/>
      <c r="F44" s="2"/>
      <c r="G44" s="2"/>
    </row>
  </sheetData>
  <sheetProtection/>
  <mergeCells count="1">
    <mergeCell ref="A2:B2"/>
  </mergeCells>
  <printOptions horizontalCentered="1"/>
  <pageMargins left="0.25" right="0.3" top="1.31" bottom="0.54" header="0.38" footer="0.27"/>
  <pageSetup fitToHeight="1" fitToWidth="1" horizontalDpi="600" verticalDpi="600" orientation="landscape" scale="85" r:id="rId3"/>
  <headerFooter alignWithMargins="0">
    <oddHeader>&amp;L&amp;"Times New Roman,Regular"&amp;14Judicial Branch Enterprise Document Management System
RFP Number: FIN122210CK&amp;"Arial,Bold"&amp;12
&amp;"Arial,Regular"&amp;10
&amp;C&amp;"Arial,Bold"&amp;12
ATTACHMENT 5
COST SUBMISSION MATRIX&amp;R&amp;G</oddHeader>
    <oddFooter>&amp;CPage &amp;P of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DEubanks</cp:lastModifiedBy>
  <cp:lastPrinted>2011-01-13T23:51:03Z</cp:lastPrinted>
  <dcterms:created xsi:type="dcterms:W3CDTF">1998-04-30T13:13:23Z</dcterms:created>
  <dcterms:modified xsi:type="dcterms:W3CDTF">2011-01-14T00:00:36Z</dcterms:modified>
  <cp:category/>
  <cp:version/>
  <cp:contentType/>
  <cp:contentStatus/>
</cp:coreProperties>
</file>