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4"/>
  </bookViews>
  <sheets>
    <sheet name="SB 1732 group" sheetId="1" r:id="rId1"/>
    <sheet name="SB 1732 group (old)" sheetId="2" state="hidden" r:id="rId2"/>
    <sheet name="SB 1732 ungrouped" sheetId="3" state="hidden" r:id="rId3"/>
    <sheet name="SB 1407 (15)" sheetId="4" r:id="rId4"/>
    <sheet name="SB 1407 (remain 26)" sheetId="5" r:id="rId5"/>
    <sheet name="SB 1407 (15) Old" sheetId="6" state="hidden" r:id="rId6"/>
    <sheet name="SB 1407 (remain 26) (Old)" sheetId="7" state="hidden" r:id="rId7"/>
    <sheet name="SB 1407 old" sheetId="8" state="hidden" r:id="rId8"/>
  </sheets>
  <definedNames>
    <definedName name="_xlnm.Print_Area" localSheetId="3">'SB 1407 (15)'!$A$1:$K$26</definedName>
    <definedName name="_xlnm.Print_Area" localSheetId="4">'SB 1407 (remain 26)'!$A$1:$K$41</definedName>
    <definedName name="_xlnm.Print_Area" localSheetId="0">'SB 1732 group'!$A$1:$K$33</definedName>
    <definedName name="_xlnm.Print_Titles" localSheetId="4">'SB 1407 (remain 26)'!$3:$5</definedName>
    <definedName name="_xlnm.Print_Titles" localSheetId="1">'SB 1732 group (old)'!$3:$5</definedName>
    <definedName name="_xlnm.Print_Titles" localSheetId="2">'SB 1732 ungrouped'!$3:$5</definedName>
    <definedName name="Z_CB9B9A7A_A41E_4D30_BBEC_0619587A531C_.wvu.PrintTitles" localSheetId="0" hidden="1">'SB 1732 group'!#REF!</definedName>
    <definedName name="Z_CB9B9A7A_A41E_4D30_BBEC_0619587A531C_.wvu.PrintTitles" localSheetId="1" hidden="1">'SB 1732 group (old)'!$3:$5</definedName>
    <definedName name="Z_CB9B9A7A_A41E_4D30_BBEC_0619587A531C_.wvu.PrintTitles" localSheetId="2" hidden="1">'SB 1732 ungrouped'!$3:$5</definedName>
  </definedNames>
  <calcPr fullCalcOnLoad="1"/>
</workbook>
</file>

<file path=xl/sharedStrings.xml><?xml version="1.0" encoding="utf-8"?>
<sst xmlns="http://schemas.openxmlformats.org/spreadsheetml/2006/main" count="1843" uniqueCount="329">
  <si>
    <t>#</t>
  </si>
  <si>
    <t>County</t>
  </si>
  <si>
    <t>Project Name</t>
  </si>
  <si>
    <t>Contra Costa</t>
  </si>
  <si>
    <t>New Antioch Area Courthouse</t>
  </si>
  <si>
    <t>Fresno</t>
  </si>
  <si>
    <t>New Fresno Area Juvenile Delinquency Courthouse</t>
  </si>
  <si>
    <t>Orange</t>
  </si>
  <si>
    <t>Sacramento</t>
  </si>
  <si>
    <t>Court of Appeal, Third Appellate, Library and Courts</t>
  </si>
  <si>
    <t>Plumas/Sierra</t>
  </si>
  <si>
    <t>New Portola/Loyalton Courthouse</t>
  </si>
  <si>
    <t>Mono</t>
  </si>
  <si>
    <t>New Mammoth Lakes Courthouse</t>
  </si>
  <si>
    <t>BF Sisk Conversion</t>
  </si>
  <si>
    <t>Calaveras</t>
  </si>
  <si>
    <t>New San Andreas Courthouse</t>
  </si>
  <si>
    <t>Lassen</t>
  </si>
  <si>
    <t>New Susanville Courthouse</t>
  </si>
  <si>
    <t>Los Angeles</t>
  </si>
  <si>
    <t>New Long Beach Courthouse</t>
  </si>
  <si>
    <t>Madera</t>
  </si>
  <si>
    <t>New Madera Courthouse</t>
  </si>
  <si>
    <t>Riverside</t>
  </si>
  <si>
    <t>New Mid-County Courthouse</t>
  </si>
  <si>
    <t>San Benito</t>
  </si>
  <si>
    <t>New Hollister Courthouse</t>
  </si>
  <si>
    <t>San Bernardino</t>
  </si>
  <si>
    <t>New San Bernardino Courthouse</t>
  </si>
  <si>
    <t>San Joaquin</t>
  </si>
  <si>
    <t>New Stockton Courthouse</t>
  </si>
  <si>
    <t>Tulare</t>
  </si>
  <si>
    <t>New Porterville Courthouse</t>
  </si>
  <si>
    <t>Butte</t>
  </si>
  <si>
    <t>New North Butte County Courthouse</t>
  </si>
  <si>
    <t>New Southeast Los Angeles Courthouse</t>
  </si>
  <si>
    <t>Tehama</t>
  </si>
  <si>
    <t>New Red Bluff Courthouse</t>
  </si>
  <si>
    <t>Yolo</t>
  </si>
  <si>
    <t>New Woodland Courthouse</t>
  </si>
  <si>
    <t>SB 1407-Group 1</t>
  </si>
  <si>
    <t>Imperial</t>
  </si>
  <si>
    <t>New El Centro Family Courthouse</t>
  </si>
  <si>
    <t>Lake</t>
  </si>
  <si>
    <t>New Lakeport Courthouse</t>
  </si>
  <si>
    <t>Monterey</t>
  </si>
  <si>
    <t>New South County Courthouse</t>
  </si>
  <si>
    <t>New Indio Juvenile and Family Courthouse</t>
  </si>
  <si>
    <t>Santa Clara</t>
  </si>
  <si>
    <t>Shasta</t>
  </si>
  <si>
    <t>New Redding Courthouse</t>
  </si>
  <si>
    <t>Solano</t>
  </si>
  <si>
    <t>Renovation to Fairfield Old Solano Courthouse</t>
  </si>
  <si>
    <t>Sonoma</t>
  </si>
  <si>
    <t>New Santa Rosa Criminal Courthouse</t>
  </si>
  <si>
    <t>Sutter</t>
  </si>
  <si>
    <t>Alameda</t>
  </si>
  <si>
    <t>New East County Courthouse (Criminal)</t>
  </si>
  <si>
    <t>El Dorado</t>
  </si>
  <si>
    <t>New Placerville Courthouse</t>
  </si>
  <si>
    <t>Renovate Fresno County Courthouse</t>
  </si>
  <si>
    <t>Glenn</t>
  </si>
  <si>
    <t>Renovation and Addition to Willows Historic Courthouse</t>
  </si>
  <si>
    <t>Inyo</t>
  </si>
  <si>
    <t>New Independence Courthouse</t>
  </si>
  <si>
    <t>Kern</t>
  </si>
  <si>
    <t>New Delano Courthouse</t>
  </si>
  <si>
    <t>Kings</t>
  </si>
  <si>
    <t>New Hanford Courthouse</t>
  </si>
  <si>
    <t>New Glendale Courthouse</t>
  </si>
  <si>
    <t>Renovate Lancaster Juvenile Courthouse</t>
  </si>
  <si>
    <t>New Santa Clarita Courthouse</t>
  </si>
  <si>
    <t>Mendocino</t>
  </si>
  <si>
    <t>New Ukiah Courthouse</t>
  </si>
  <si>
    <t>Merced</t>
  </si>
  <si>
    <t>New Los Banos Courthouse</t>
  </si>
  <si>
    <t>Santa Barbara</t>
  </si>
  <si>
    <t>Renovation and Addition to Figueroa Courthouse</t>
  </si>
  <si>
    <t>Siskiyou</t>
  </si>
  <si>
    <t>New Yreka Courthouse</t>
  </si>
  <si>
    <t>Stanislaus</t>
  </si>
  <si>
    <t>New Modesto Courthouse</t>
  </si>
  <si>
    <t>Tuolumne</t>
  </si>
  <si>
    <t>New Sonora Courthouse</t>
  </si>
  <si>
    <t>Alpine</t>
  </si>
  <si>
    <t>New Markleeville Courthouse</t>
  </si>
  <si>
    <t>New Mojave Courthouse</t>
  </si>
  <si>
    <t>New Eastlake Juvenile Courthouse</t>
  </si>
  <si>
    <t>New Los Angeles Mental Health Courthouse</t>
  </si>
  <si>
    <t>Nevada</t>
  </si>
  <si>
    <t>New Nevada City Courthouse</t>
  </si>
  <si>
    <t>Placer</t>
  </si>
  <si>
    <t>New Tahoe Area Courthouse</t>
  </si>
  <si>
    <t>New Quincy Courthouse</t>
  </si>
  <si>
    <t>Plumas</t>
  </si>
  <si>
    <t>Addition to Hemet Courthouse</t>
  </si>
  <si>
    <t>San Diego</t>
  </si>
  <si>
    <t>New Central San Diego Courthouse</t>
  </si>
  <si>
    <t>Renovate Juvenile Justice Center</t>
  </si>
  <si>
    <t>Sierra</t>
  </si>
  <si>
    <t>New Downieville Courthouse</t>
  </si>
  <si>
    <t>Project Status</t>
  </si>
  <si>
    <t>Completed and Occupied</t>
  </si>
  <si>
    <t>In Design</t>
  </si>
  <si>
    <t>SB 1407-Group 2A</t>
  </si>
  <si>
    <t>SB 1407-Group 2B</t>
  </si>
  <si>
    <t>SB 1407-Group 2C</t>
  </si>
  <si>
    <t>SB 1407-Group 3A</t>
  </si>
  <si>
    <t>SB 1407-Group 3B</t>
  </si>
  <si>
    <t>SB 1407-Group 3C</t>
  </si>
  <si>
    <t>Group</t>
  </si>
  <si>
    <t>In Construction</t>
  </si>
  <si>
    <t>Court of Appeal, Fourth Appellate District Division 3, New Courthouse</t>
  </si>
  <si>
    <t>New Yuba City Courthouse</t>
  </si>
  <si>
    <t>New Family Justice Center (San Jose Family Resources Courthouse)</t>
  </si>
  <si>
    <t>New Sacramento Criminal Courthouse</t>
  </si>
  <si>
    <t>In Acquisition, Development Firms to submit proposals in Fall 2009</t>
  </si>
  <si>
    <t>In Acquisition and design has been authorized</t>
  </si>
  <si>
    <t>Number of jobs created</t>
  </si>
  <si>
    <t>7/2012</t>
  </si>
  <si>
    <t>n/a</t>
  </si>
  <si>
    <t>9/2010</t>
  </si>
  <si>
    <t>1/2011</t>
  </si>
  <si>
    <t>1/2013</t>
  </si>
  <si>
    <t>11/2009</t>
  </si>
  <si>
    <t>12/2009</t>
  </si>
  <si>
    <t>2/2010</t>
  </si>
  <si>
    <t>3/2010</t>
  </si>
  <si>
    <t>4/2010</t>
  </si>
  <si>
    <t>5/2010</t>
  </si>
  <si>
    <t>Total Estimated
Project Cost</t>
  </si>
  <si>
    <t>6/2011</t>
  </si>
  <si>
    <t>3/2013</t>
  </si>
  <si>
    <t>4/2013</t>
  </si>
  <si>
    <t>11/2014</t>
  </si>
  <si>
    <t>5/2011</t>
  </si>
  <si>
    <t>9/2011</t>
  </si>
  <si>
    <t>7/2009</t>
  </si>
  <si>
    <t>6/2013</t>
  </si>
  <si>
    <t>9/2012</t>
  </si>
  <si>
    <t>12/2012</t>
  </si>
  <si>
    <t>5/2013</t>
  </si>
  <si>
    <t>8/2011</t>
  </si>
  <si>
    <t>5/2012</t>
  </si>
  <si>
    <t>11/2010</t>
  </si>
  <si>
    <t>7/2013</t>
  </si>
  <si>
    <t>6/2012</t>
  </si>
  <si>
    <t>2/2015</t>
  </si>
  <si>
    <t>5/2015</t>
  </si>
  <si>
    <t>7/2014</t>
  </si>
  <si>
    <t>3/2012</t>
  </si>
  <si>
    <t>12/2014</t>
  </si>
  <si>
    <t>1/2015</t>
  </si>
  <si>
    <t>10/2014</t>
  </si>
  <si>
    <t>1/2010</t>
  </si>
  <si>
    <t>12/2011</t>
  </si>
  <si>
    <t>2/2013</t>
  </si>
  <si>
    <t>11/2012</t>
  </si>
  <si>
    <t>7/2011</t>
  </si>
  <si>
    <t>9/2014</t>
  </si>
  <si>
    <t>3/2015</t>
  </si>
  <si>
    <t>1/2012</t>
  </si>
  <si>
    <t>2/2012</t>
  </si>
  <si>
    <t>7/2010</t>
  </si>
  <si>
    <t>6/2010</t>
  </si>
  <si>
    <t>8/2013</t>
  </si>
  <si>
    <t>11/2011</t>
  </si>
  <si>
    <t>4/2015</t>
  </si>
  <si>
    <t>6/2015</t>
  </si>
  <si>
    <t>9/2013</t>
  </si>
  <si>
    <t>SB 1407 - Group One</t>
  </si>
  <si>
    <t>SB 1407 - Group Two</t>
  </si>
  <si>
    <t>SB 1407  - Group Three</t>
  </si>
  <si>
    <t>Group One Total</t>
  </si>
  <si>
    <t>Group Two Total</t>
  </si>
  <si>
    <t>Group Three Total</t>
  </si>
  <si>
    <t>Total of Estimated Project Budgets for 41 Projects</t>
  </si>
  <si>
    <t>Program Contingency of 10%</t>
  </si>
  <si>
    <t>1. Revised SB 1407 Budget:  Group 1: Latest COBCPs to June 2009; Groups 2 and 3: Project costs in bold above based on August 6, 2009 draft COBCP submission, and renovations to be held at original budget, Average Cost per Courtroom of $14.9 million based on August 6, 2009 submission (excluding San Diego) applied to other projects, except as follows:  Group 3 - 1 and 2 courtroom "snow-country" projects  are based on $16.3 million per courtroom (Merced 3PE). Glenn budget was held at original budget, which is close to a 2 courtroom replacement cost and should therefore be conservative.  Santa Barbara is based on original budget plus 1 courtroom at $14.99 million due to adding one courtroom to program. Riverside-Hemet budgeted as if it is a new building because expansion feasibility is a question.</t>
  </si>
  <si>
    <t>Notes: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</si>
  <si>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</si>
  <si>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</si>
  <si>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</si>
  <si>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</si>
  <si>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</si>
  <si>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</si>
  <si>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</si>
  <si>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</si>
  <si>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</si>
  <si>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</si>
  <si>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</si>
  <si>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r>
      <t>Total Estimated
Project Cost</t>
    </r>
    <r>
      <rPr>
        <b/>
        <vertAlign val="superscript"/>
        <sz val="16"/>
        <color indexed="8"/>
        <rFont val="Arial"/>
        <family val="2"/>
      </rPr>
      <t>1</t>
    </r>
  </si>
  <si>
    <t>Authorized in
FY 09-10
Budget Act</t>
  </si>
  <si>
    <t>Completed</t>
  </si>
  <si>
    <t>4/2009</t>
  </si>
  <si>
    <t>2/2011</t>
  </si>
  <si>
    <t>8/2012</t>
  </si>
  <si>
    <t>7/2008</t>
  </si>
  <si>
    <t>10/2010</t>
  </si>
  <si>
    <t>10/2008</t>
  </si>
  <si>
    <t>Total SB 1407 Capital Program Budget</t>
  </si>
  <si>
    <t>Estimated Schedule</t>
  </si>
  <si>
    <t>Acquisition
Finish Date</t>
  </si>
  <si>
    <t>Design
Finish Date</t>
  </si>
  <si>
    <t xml:space="preserve">
Construction
Start date</t>
  </si>
  <si>
    <t>Construction
Finish Date</t>
  </si>
  <si>
    <t>Design Finish Date</t>
  </si>
  <si>
    <t>Note:</t>
  </si>
  <si>
    <t>Authorized Continuous Appropriation
(estimated PWB
approval date)</t>
  </si>
  <si>
    <t>12/2010</t>
  </si>
  <si>
    <t>10/2009</t>
  </si>
  <si>
    <t>New Merced Downtown Courthouse</t>
  </si>
  <si>
    <t>Court of Appeal, Fifth Appellate District</t>
  </si>
  <si>
    <t>Completed or other funding</t>
  </si>
  <si>
    <t>Merced - COMPLETED - County managed, AOC contributed funds</t>
  </si>
  <si>
    <t>Fresno COA - COMPLETED - DGS, AOC contributed funds</t>
  </si>
  <si>
    <t>Fresno Juvenile - COMPLETED - County manged, AOC contributed funds</t>
  </si>
  <si>
    <t>Sacramento COA- OTHER FUNDING - DGS</t>
  </si>
  <si>
    <t>Long Beach - OTHER FUNDING</t>
  </si>
  <si>
    <t>Orange COA - COMPLETED</t>
  </si>
  <si>
    <t>Estimated schedule - These dates are estimated and are subject to change.</t>
  </si>
  <si>
    <t>Total project estimated cost - These costs are estimated and are subject to change.</t>
  </si>
  <si>
    <t>Completed Capital Projects</t>
  </si>
  <si>
    <t>SB 1732 Capital Projects</t>
  </si>
  <si>
    <t>Subtotal</t>
  </si>
  <si>
    <t>Grand total</t>
  </si>
  <si>
    <t>Draft to DOF (5) used original project budget- El Dorado, Kings, LA Glendale, Mendocino, Siskiyou</t>
  </si>
  <si>
    <t>(15) remaining projects used original project budget</t>
  </si>
  <si>
    <t>Estimated Number of Jobs Created</t>
  </si>
  <si>
    <t>Job creation footnote:   Fuller, Stephen S., “The Contribution of Office, Industrial, and Retail Development and Construction on California’s Economy,” from a report prepared for the National Association of Industrial and Office Properties  Research Foundation, The Contribution of Office, Industrial and Retail Development on the U.S. Economy (January 2007).</t>
  </si>
  <si>
    <t>General Funded Capital Projects</t>
  </si>
  <si>
    <t>These are estimated project schedules and are subject to change.</t>
  </si>
  <si>
    <t>There are estimated project costs and are subject to change.</t>
  </si>
  <si>
    <t>Internal notes:</t>
  </si>
  <si>
    <t>Fresno COA - DGS managed</t>
  </si>
  <si>
    <t>Fresno Juvenile - County managed</t>
  </si>
  <si>
    <t>These projects have been authorized and are based on the 9/15/09 costs.</t>
  </si>
  <si>
    <t>Schedules based on progress reports</t>
  </si>
  <si>
    <t>Schedules based on MS project provided by Denise which includes continuous appropriation schedule (8/29/09)</t>
  </si>
  <si>
    <t>Approved by DOF and with JLBC (6) and used JLBC projects costs- Inyo, Kern, LA Santa Clarita, Merced, San Diego and Tuolumne</t>
  </si>
  <si>
    <t>Project estimates based on most recent authorized project costs for FY 09-10; confirmed with AO's capital project summaries</t>
  </si>
  <si>
    <t>Initial Year Authorized</t>
  </si>
  <si>
    <t>07-08</t>
  </si>
  <si>
    <t>06-07</t>
  </si>
  <si>
    <t>05-06</t>
  </si>
  <si>
    <t>Orange - Previously DGS and then AOC</t>
  </si>
  <si>
    <t>Grand total of all capital projects:</t>
  </si>
  <si>
    <t>Total of current capital projects:</t>
  </si>
  <si>
    <t>Current Project Phase</t>
  </si>
  <si>
    <t>Working Drawings</t>
  </si>
  <si>
    <t>Sac COA - schedule here per SS, and not reflected in Sept progress report</t>
  </si>
  <si>
    <t>Acquisition</t>
  </si>
  <si>
    <t>Preliminary Plans</t>
  </si>
  <si>
    <t>Construction</t>
  </si>
  <si>
    <t>Acquisition/Preliminary Plans</t>
  </si>
  <si>
    <t>Project Status
Authorized Continuous Appropriation
(estimated PWB
approval date)</t>
  </si>
  <si>
    <t>Total</t>
  </si>
  <si>
    <t xml:space="preserve">Acquisition close to finish; currently in finishing SD, </t>
  </si>
  <si>
    <t>Santa Clara - $44,000,000 AOC contribution</t>
  </si>
  <si>
    <t>Alameda - $50,000,000 AOC contribution, County/State funded project.</t>
  </si>
  <si>
    <t>14.67 million is creating 308,938 jobs</t>
  </si>
  <si>
    <t>These are current estimated project schedules and may change.</t>
  </si>
  <si>
    <t>There are current estimated project costs and may change.</t>
  </si>
  <si>
    <t>Authorized in legislation FY 08-09; funding provided in FY 09-10</t>
  </si>
  <si>
    <t>08-09</t>
  </si>
  <si>
    <t>09-10</t>
  </si>
  <si>
    <t>Summer 2011</t>
  </si>
  <si>
    <t>Spring 2013</t>
  </si>
  <si>
    <t>Summer 2013</t>
  </si>
  <si>
    <t>Winter 2015</t>
  </si>
  <si>
    <t>Fall 2011</t>
  </si>
  <si>
    <t>Summer 2015</t>
  </si>
  <si>
    <t>Fall 2014</t>
  </si>
  <si>
    <t>Spring 2011</t>
  </si>
  <si>
    <t>Spring 2015</t>
  </si>
  <si>
    <t>Fall 2012</t>
  </si>
  <si>
    <t>Summer 2014</t>
  </si>
  <si>
    <t>Winter 2012</t>
  </si>
  <si>
    <t>Winter 2014</t>
  </si>
  <si>
    <t>Spring 2012</t>
  </si>
  <si>
    <t>Summer 2012</t>
  </si>
  <si>
    <t>Fall 2010</t>
  </si>
  <si>
    <t>Spring 2010</t>
  </si>
  <si>
    <t>Winter 2013</t>
  </si>
  <si>
    <t>Winter 2010</t>
  </si>
  <si>
    <t>Summer 2010</t>
  </si>
  <si>
    <t>Fall 2013</t>
  </si>
  <si>
    <t>Winter 2011</t>
  </si>
  <si>
    <t>Fall 2009</t>
  </si>
  <si>
    <t>Spring 2009</t>
  </si>
  <si>
    <t>Summer 2008</t>
  </si>
  <si>
    <t>1. Current estimated project schedules and may change.</t>
  </si>
  <si>
    <t>Project costs based on FY 09-10 most recently authorized legislation, not 10-11 costs.</t>
  </si>
  <si>
    <r>
      <t>Estimated Schedule</t>
    </r>
    <r>
      <rPr>
        <b/>
        <vertAlign val="superscript"/>
        <sz val="16"/>
        <color indexed="8"/>
        <rFont val="Arial"/>
        <family val="2"/>
      </rPr>
      <t>1</t>
    </r>
  </si>
  <si>
    <r>
      <t>Total Estimated
Project Cost</t>
    </r>
    <r>
      <rPr>
        <b/>
        <vertAlign val="superscript"/>
        <sz val="16"/>
        <color indexed="8"/>
        <rFont val="Arial"/>
        <family val="2"/>
      </rPr>
      <t>2</t>
    </r>
  </si>
  <si>
    <t>Internal Notes:</t>
  </si>
  <si>
    <t>General Funded Capital Projects - Active</t>
  </si>
  <si>
    <t>SB 1732 Capital Projects - Active</t>
  </si>
  <si>
    <t>Total  (subtotal 1+2+3):</t>
  </si>
  <si>
    <t>Total of active capital projects (subtotal 2 + 3):</t>
  </si>
  <si>
    <t>Total of current and active capital projects</t>
  </si>
  <si>
    <t>2. Current total estimated project costs and may change.</t>
  </si>
  <si>
    <t>SB 1407 Capital Projects - Initial Group Authorized (15 projects)</t>
  </si>
  <si>
    <t>SB 1407 Capital Projects - Pending Authorization (26 projects)</t>
  </si>
  <si>
    <t>Spring 2014</t>
  </si>
  <si>
    <t>Fall 2015</t>
  </si>
  <si>
    <r>
      <t>Total of all SB 1407 capital projects (subtotal 4+5)</t>
    </r>
    <r>
      <rPr>
        <b/>
        <i/>
        <sz val="16"/>
        <color indexed="8"/>
        <rFont val="Arial"/>
        <family val="2"/>
      </rPr>
      <t>:</t>
    </r>
  </si>
  <si>
    <r>
      <t>not applicable</t>
    </r>
    <r>
      <rPr>
        <vertAlign val="superscript"/>
        <sz val="16"/>
        <color indexed="8"/>
        <rFont val="Arial"/>
        <family val="2"/>
      </rPr>
      <t>8</t>
    </r>
  </si>
  <si>
    <t>Acquisition/
Design Team Selected</t>
  </si>
  <si>
    <t>Total (2):</t>
  </si>
  <si>
    <t>Total (3):</t>
  </si>
  <si>
    <t>Total (4):</t>
  </si>
  <si>
    <t>Total (5):</t>
  </si>
  <si>
    <t>Winter 2016</t>
  </si>
  <si>
    <t>Not Applicable</t>
  </si>
  <si>
    <t>OCTOBER VERSION - Schedules based on excel bar chart provided by Denise 10/16/09: \\jcc\aocdata\aocshared\OCCM\JLBC - SB 1407\Group 2A 091020\SB1407 Funded Projects Projected Schedules.xlsx</t>
  </si>
  <si>
    <t>Project schedules based on October 2009 progress reports.</t>
  </si>
  <si>
    <t>In Acquisition</t>
  </si>
  <si>
    <r>
      <t>Total Estimated Project Costs</t>
    </r>
    <r>
      <rPr>
        <b/>
        <vertAlign val="superscript"/>
        <sz val="16"/>
        <color indexed="8"/>
        <rFont val="Arial"/>
        <family val="2"/>
      </rPr>
      <t>2</t>
    </r>
  </si>
  <si>
    <t>$    130,010,000</t>
  </si>
  <si>
    <t>$    184,080,000</t>
  </si>
  <si>
    <r>
      <t>Project Status:
Authorized Continuous Appropriation
(estimated PWB
approval date)</t>
    </r>
    <r>
      <rPr>
        <b/>
        <vertAlign val="superscript"/>
        <sz val="16"/>
        <color indexed="8"/>
        <rFont val="Arial"/>
        <family val="2"/>
      </rPr>
      <t>1</t>
    </r>
  </si>
  <si>
    <r>
      <t>Estimated Schedule</t>
    </r>
    <r>
      <rPr>
        <b/>
        <vertAlign val="superscript"/>
        <sz val="16"/>
        <color indexed="8"/>
        <rFont val="Arial"/>
        <family val="2"/>
      </rPr>
      <t>2</t>
    </r>
  </si>
  <si>
    <r>
      <t>Total Estimated
Project Cost</t>
    </r>
    <r>
      <rPr>
        <b/>
        <vertAlign val="superscript"/>
        <sz val="16"/>
        <color indexed="8"/>
        <rFont val="Arial"/>
        <family val="2"/>
      </rPr>
      <t>3</t>
    </r>
  </si>
  <si>
    <r>
      <t>not applicable</t>
    </r>
    <r>
      <rPr>
        <vertAlign val="superscript"/>
        <sz val="16"/>
        <color indexed="8"/>
        <rFont val="Arial"/>
        <family val="2"/>
      </rPr>
      <t>4</t>
    </r>
  </si>
  <si>
    <t>1. Estimated Public Works Board approval date and may change.</t>
  </si>
  <si>
    <t>2. Current estimated project schedules and may change.</t>
  </si>
  <si>
    <t>3. Current total estimated project costs and may change.</t>
  </si>
  <si>
    <t>4. Acquisition not required on renovation projects.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</si>
</sst>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20"/>
      <name val="Arial"/>
      <family val="2"/>
    </font>
    <font>
      <vertAlign val="superscript"/>
      <sz val="16"/>
      <color indexed="8"/>
      <name val="Arial"/>
      <family val="2"/>
    </font>
    <font>
      <sz val="20"/>
      <color indexed="8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2" fillId="3" borderId="0" applyNumberFormat="0" applyBorder="0" applyAlignment="0" applyProtection="0"/>
    <xf numFmtId="0" fontId="26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27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wrapText="1"/>
    </xf>
    <xf numFmtId="0" fontId="4" fillId="1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1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10" borderId="10" xfId="0" applyFont="1" applyFill="1" applyBorder="1" applyAlignment="1">
      <alignment horizontal="center" wrapText="1"/>
    </xf>
    <xf numFmtId="0" fontId="5" fillId="10" borderId="11" xfId="0" applyFont="1" applyFill="1" applyBorder="1" applyAlignment="1">
      <alignment horizontal="center" wrapText="1"/>
    </xf>
    <xf numFmtId="0" fontId="5" fillId="10" borderId="0" xfId="0" applyFont="1" applyFill="1" applyBorder="1" applyAlignment="1">
      <alignment horizontal="center" wrapText="1"/>
    </xf>
    <xf numFmtId="0" fontId="5" fillId="10" borderId="12" xfId="0" applyFont="1" applyFill="1" applyBorder="1" applyAlignment="1">
      <alignment horizontal="center" wrapText="1"/>
    </xf>
    <xf numFmtId="0" fontId="5" fillId="10" borderId="13" xfId="0" applyFont="1" applyFill="1" applyBorder="1" applyAlignment="1">
      <alignment horizontal="center" wrapText="1"/>
    </xf>
    <xf numFmtId="0" fontId="5" fillId="10" borderId="14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4" fontId="4" fillId="0" borderId="10" xfId="44" applyNumberFormat="1" applyFont="1" applyFill="1" applyBorder="1" applyAlignment="1">
      <alignment/>
    </xf>
    <xf numFmtId="165" fontId="4" fillId="0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64" fontId="4" fillId="0" borderId="10" xfId="44" applyNumberFormat="1" applyFont="1" applyBorder="1" applyAlignment="1">
      <alignment/>
    </xf>
    <xf numFmtId="165" fontId="4" fillId="0" borderId="10" xfId="42" applyNumberFormat="1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6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10" borderId="10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49" fontId="4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64" fontId="6" fillId="0" borderId="0" xfId="44" applyNumberFormat="1" applyFont="1" applyAlignment="1">
      <alignment/>
    </xf>
    <xf numFmtId="0" fontId="5" fillId="0" borderId="0" xfId="0" applyFont="1" applyAlignment="1">
      <alignment horizontal="right"/>
    </xf>
    <xf numFmtId="164" fontId="4" fillId="0" borderId="0" xfId="44" applyNumberFormat="1" applyFont="1" applyAlignment="1">
      <alignment/>
    </xf>
    <xf numFmtId="164" fontId="5" fillId="0" borderId="0" xfId="44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10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 wrapText="1"/>
    </xf>
    <xf numFmtId="0" fontId="4" fillId="10" borderId="0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164" fontId="4" fillId="10" borderId="10" xfId="44" applyNumberFormat="1" applyFont="1" applyFill="1" applyBorder="1" applyAlignment="1">
      <alignment horizontal="center"/>
    </xf>
    <xf numFmtId="164" fontId="5" fillId="10" borderId="10" xfId="44" applyNumberFormat="1" applyFont="1" applyFill="1" applyBorder="1" applyAlignment="1">
      <alignment horizontal="center" wrapText="1"/>
    </xf>
    <xf numFmtId="164" fontId="3" fillId="0" borderId="10" xfId="44" applyNumberFormat="1" applyFont="1" applyFill="1" applyBorder="1" applyAlignment="1">
      <alignment horizontal="center"/>
    </xf>
    <xf numFmtId="164" fontId="4" fillId="0" borderId="10" xfId="44" applyNumberFormat="1" applyFont="1" applyFill="1" applyBorder="1" applyAlignment="1">
      <alignment horizontal="center"/>
    </xf>
    <xf numFmtId="164" fontId="4" fillId="0" borderId="0" xfId="44" applyNumberFormat="1" applyFont="1" applyAlignment="1">
      <alignment horizontal="center"/>
    </xf>
    <xf numFmtId="164" fontId="4" fillId="24" borderId="10" xfId="44" applyNumberFormat="1" applyFont="1" applyFill="1" applyBorder="1" applyAlignment="1">
      <alignment horizontal="center"/>
    </xf>
    <xf numFmtId="164" fontId="3" fillId="24" borderId="10" xfId="44" applyNumberFormat="1" applyFont="1" applyFill="1" applyBorder="1" applyAlignment="1">
      <alignment horizontal="center"/>
    </xf>
    <xf numFmtId="0" fontId="3" fillId="10" borderId="18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 wrapText="1"/>
    </xf>
    <xf numFmtId="0" fontId="3" fillId="10" borderId="20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65" fontId="6" fillId="0" borderId="21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164" fontId="6" fillId="0" borderId="22" xfId="0" applyNumberFormat="1" applyFont="1" applyFill="1" applyBorder="1" applyAlignment="1">
      <alignment/>
    </xf>
    <xf numFmtId="165" fontId="6" fillId="0" borderId="21" xfId="42" applyNumberFormat="1" applyFont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64" fontId="4" fillId="0" borderId="0" xfId="44" applyNumberFormat="1" applyFont="1" applyFill="1" applyBorder="1" applyAlignment="1">
      <alignment horizontal="center"/>
    </xf>
    <xf numFmtId="164" fontId="4" fillId="24" borderId="10" xfId="44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3" fillId="0" borderId="0" xfId="44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24" borderId="10" xfId="0" applyFont="1" applyFill="1" applyBorder="1" applyAlignment="1">
      <alignment horizontal="left" wrapText="1"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44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4" fontId="4" fillId="0" borderId="0" xfId="44" applyNumberFormat="1" applyFont="1" applyFill="1" applyBorder="1" applyAlignment="1">
      <alignment/>
    </xf>
    <xf numFmtId="165" fontId="4" fillId="0" borderId="0" xfId="42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4" fontId="4" fillId="0" borderId="10" xfId="44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10" borderId="23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49" fontId="4" fillId="2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64" fontId="4" fillId="0" borderId="0" xfId="44" applyNumberFormat="1" applyFont="1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164" fontId="5" fillId="0" borderId="0" xfId="44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right"/>
    </xf>
    <xf numFmtId="164" fontId="5" fillId="0" borderId="0" xfId="44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44" applyNumberFormat="1" applyFont="1" applyFill="1" applyBorder="1" applyAlignment="1">
      <alignment horizontal="center"/>
    </xf>
    <xf numFmtId="44" fontId="4" fillId="0" borderId="0" xfId="44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164" fontId="5" fillId="0" borderId="0" xfId="44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164" fontId="6" fillId="0" borderId="0" xfId="44" applyNumberFormat="1" applyFont="1" applyBorder="1" applyAlignment="1">
      <alignment/>
    </xf>
    <xf numFmtId="164" fontId="5" fillId="0" borderId="0" xfId="44" applyNumberFormat="1" applyFont="1" applyFill="1" applyBorder="1" applyAlignment="1">
      <alignment/>
    </xf>
    <xf numFmtId="49" fontId="4" fillId="0" borderId="10" xfId="44" applyNumberFormat="1" applyFont="1" applyBorder="1" applyAlignment="1">
      <alignment horizontal="left" indent="1"/>
    </xf>
    <xf numFmtId="164" fontId="4" fillId="10" borderId="19" xfId="44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  <xf numFmtId="0" fontId="5" fillId="10" borderId="22" xfId="0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2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Layout" zoomScaleNormal="70" workbookViewId="0" topLeftCell="C1">
      <selection activeCell="F7" sqref="F7"/>
    </sheetView>
  </sheetViews>
  <sheetFormatPr defaultColWidth="9.140625" defaultRowHeight="15"/>
  <cols>
    <col min="1" max="1" width="5.7109375" style="17" customWidth="1"/>
    <col min="2" max="2" width="20.140625" style="17" customWidth="1"/>
    <col min="3" max="3" width="23.140625" style="17" customWidth="1"/>
    <col min="4" max="4" width="60.7109375" style="18" customWidth="1"/>
    <col min="5" max="5" width="66.140625" style="18" hidden="1" customWidth="1"/>
    <col min="6" max="6" width="39.28125" style="18" customWidth="1"/>
    <col min="7" max="7" width="24.28125" style="5" customWidth="1"/>
    <col min="8" max="9" width="23.140625" style="5" customWidth="1"/>
    <col min="10" max="10" width="22.28125" style="5" customWidth="1"/>
    <col min="11" max="11" width="25.7109375" style="86" customWidth="1"/>
    <col min="12" max="12" width="34.00390625" style="17" customWidth="1"/>
    <col min="13" max="16384" width="9.140625" style="17" customWidth="1"/>
  </cols>
  <sheetData>
    <row r="1" spans="1:11" s="12" customFormat="1" ht="39.75" customHeight="1">
      <c r="A1" s="170" t="s">
        <v>296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2" s="12" customFormat="1" ht="27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0"/>
    </row>
    <row r="3" spans="1:11" s="5" customFormat="1" ht="20.25">
      <c r="A3" s="2" t="s">
        <v>180</v>
      </c>
      <c r="B3" s="2" t="s">
        <v>181</v>
      </c>
      <c r="C3" s="2" t="s">
        <v>182</v>
      </c>
      <c r="D3" s="3" t="s">
        <v>183</v>
      </c>
      <c r="E3" s="3"/>
      <c r="F3" s="3" t="s">
        <v>184</v>
      </c>
      <c r="G3" s="4" t="s">
        <v>185</v>
      </c>
      <c r="H3" s="4" t="s">
        <v>186</v>
      </c>
      <c r="I3" s="4" t="s">
        <v>187</v>
      </c>
      <c r="J3" s="4" t="s">
        <v>188</v>
      </c>
      <c r="K3" s="82" t="s">
        <v>189</v>
      </c>
    </row>
    <row r="4" spans="1:11" s="5" customFormat="1" ht="23.25">
      <c r="A4" s="92"/>
      <c r="B4" s="92"/>
      <c r="C4" s="92"/>
      <c r="D4" s="90"/>
      <c r="E4" s="3"/>
      <c r="F4" s="90"/>
      <c r="G4" s="171" t="s">
        <v>293</v>
      </c>
      <c r="H4" s="172"/>
      <c r="I4" s="172"/>
      <c r="J4" s="173"/>
      <c r="K4" s="169"/>
    </row>
    <row r="5" spans="1:11" s="7" customFormat="1" ht="66" customHeight="1">
      <c r="A5" s="27" t="s">
        <v>0</v>
      </c>
      <c r="B5" s="27" t="s">
        <v>241</v>
      </c>
      <c r="C5" s="27" t="s">
        <v>1</v>
      </c>
      <c r="D5" s="27" t="s">
        <v>2</v>
      </c>
      <c r="E5" s="6"/>
      <c r="F5" s="27" t="s">
        <v>101</v>
      </c>
      <c r="G5" s="6" t="s">
        <v>202</v>
      </c>
      <c r="H5" s="6" t="s">
        <v>203</v>
      </c>
      <c r="I5" s="6" t="s">
        <v>204</v>
      </c>
      <c r="J5" s="6" t="s">
        <v>205</v>
      </c>
      <c r="K5" s="27" t="s">
        <v>318</v>
      </c>
    </row>
    <row r="6" spans="1:12" s="16" customFormat="1" ht="40.5">
      <c r="A6" s="8">
        <v>1</v>
      </c>
      <c r="B6" s="11" t="s">
        <v>242</v>
      </c>
      <c r="C6" s="13" t="s">
        <v>19</v>
      </c>
      <c r="D6" s="14" t="s">
        <v>20</v>
      </c>
      <c r="E6" s="14" t="s">
        <v>257</v>
      </c>
      <c r="F6" s="14" t="s">
        <v>317</v>
      </c>
      <c r="G6" s="15" t="s">
        <v>288</v>
      </c>
      <c r="H6" s="15" t="s">
        <v>281</v>
      </c>
      <c r="I6" s="15" t="s">
        <v>285</v>
      </c>
      <c r="J6" s="15" t="s">
        <v>275</v>
      </c>
      <c r="K6" s="85">
        <v>296635000</v>
      </c>
      <c r="L6" s="96"/>
    </row>
    <row r="7" spans="10:11" s="114" customFormat="1" ht="27" customHeight="1">
      <c r="J7" s="152" t="s">
        <v>309</v>
      </c>
      <c r="K7" s="153">
        <f>SUM(K6:K6)</f>
        <v>296635000</v>
      </c>
    </row>
    <row r="8" spans="1:11" s="12" customFormat="1" ht="34.5" customHeight="1">
      <c r="A8" s="174" t="s">
        <v>297</v>
      </c>
      <c r="B8" s="174"/>
      <c r="C8" s="175"/>
      <c r="D8" s="175"/>
      <c r="E8" s="175"/>
      <c r="F8" s="175"/>
      <c r="G8" s="175"/>
      <c r="H8" s="175"/>
      <c r="I8" s="175"/>
      <c r="J8" s="175"/>
      <c r="K8" s="175"/>
    </row>
    <row r="9" spans="1:12" s="12" customFormat="1" ht="27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0"/>
    </row>
    <row r="10" spans="1:11" s="5" customFormat="1" ht="20.25">
      <c r="A10" s="2" t="s">
        <v>180</v>
      </c>
      <c r="B10" s="2" t="s">
        <v>181</v>
      </c>
      <c r="C10" s="2" t="s">
        <v>182</v>
      </c>
      <c r="D10" s="3" t="s">
        <v>183</v>
      </c>
      <c r="E10" s="3"/>
      <c r="F10" s="3" t="s">
        <v>184</v>
      </c>
      <c r="G10" s="4" t="s">
        <v>185</v>
      </c>
      <c r="H10" s="4" t="s">
        <v>186</v>
      </c>
      <c r="I10" s="4" t="s">
        <v>187</v>
      </c>
      <c r="J10" s="4" t="s">
        <v>188</v>
      </c>
      <c r="K10" s="82" t="s">
        <v>189</v>
      </c>
    </row>
    <row r="11" spans="1:11" s="5" customFormat="1" ht="23.25">
      <c r="A11" s="92"/>
      <c r="B11" s="92"/>
      <c r="C11" s="92"/>
      <c r="D11" s="90"/>
      <c r="E11" s="3"/>
      <c r="F11" s="90"/>
      <c r="G11" s="171" t="s">
        <v>293</v>
      </c>
      <c r="H11" s="172"/>
      <c r="I11" s="172"/>
      <c r="J11" s="173"/>
      <c r="K11" s="169"/>
    </row>
    <row r="12" spans="1:11" s="7" customFormat="1" ht="49.5" customHeight="1">
      <c r="A12" s="27" t="s">
        <v>0</v>
      </c>
      <c r="B12" s="27" t="s">
        <v>241</v>
      </c>
      <c r="C12" s="27" t="s">
        <v>1</v>
      </c>
      <c r="D12" s="27" t="s">
        <v>2</v>
      </c>
      <c r="E12" s="6"/>
      <c r="F12" s="27" t="s">
        <v>101</v>
      </c>
      <c r="G12" s="6" t="s">
        <v>202</v>
      </c>
      <c r="H12" s="6" t="s">
        <v>203</v>
      </c>
      <c r="I12" s="6" t="s">
        <v>204</v>
      </c>
      <c r="J12" s="6" t="s">
        <v>205</v>
      </c>
      <c r="K12" s="27" t="s">
        <v>318</v>
      </c>
    </row>
    <row r="13" spans="1:11" s="16" customFormat="1" ht="34.5" customHeight="1">
      <c r="A13" s="8">
        <v>1</v>
      </c>
      <c r="B13" s="11" t="s">
        <v>242</v>
      </c>
      <c r="C13" s="13" t="s">
        <v>15</v>
      </c>
      <c r="D13" s="14" t="s">
        <v>16</v>
      </c>
      <c r="E13" s="14" t="s">
        <v>252</v>
      </c>
      <c r="F13" s="14" t="s">
        <v>103</v>
      </c>
      <c r="G13" s="11" t="s">
        <v>193</v>
      </c>
      <c r="H13" s="15" t="s">
        <v>281</v>
      </c>
      <c r="I13" s="15" t="s">
        <v>281</v>
      </c>
      <c r="J13" s="15" t="s">
        <v>279</v>
      </c>
      <c r="K13" s="85">
        <v>43579000</v>
      </c>
    </row>
    <row r="14" spans="1:11" s="16" customFormat="1" ht="34.5" customHeight="1">
      <c r="A14" s="8">
        <v>2</v>
      </c>
      <c r="B14" s="11" t="s">
        <v>244</v>
      </c>
      <c r="C14" s="13" t="s">
        <v>3</v>
      </c>
      <c r="D14" s="14" t="s">
        <v>4</v>
      </c>
      <c r="E14" s="14" t="s">
        <v>253</v>
      </c>
      <c r="F14" s="14" t="s">
        <v>111</v>
      </c>
      <c r="G14" s="11" t="s">
        <v>193</v>
      </c>
      <c r="H14" s="11" t="s">
        <v>193</v>
      </c>
      <c r="I14" s="15" t="s">
        <v>289</v>
      </c>
      <c r="J14" s="15" t="s">
        <v>281</v>
      </c>
      <c r="K14" s="85">
        <v>64729000</v>
      </c>
    </row>
    <row r="15" spans="1:11" s="16" customFormat="1" ht="34.5" customHeight="1">
      <c r="A15" s="8">
        <v>3</v>
      </c>
      <c r="B15" s="11" t="s">
        <v>243</v>
      </c>
      <c r="C15" s="13" t="s">
        <v>5</v>
      </c>
      <c r="D15" s="14" t="s">
        <v>14</v>
      </c>
      <c r="E15" s="14" t="s">
        <v>253</v>
      </c>
      <c r="F15" s="14" t="s">
        <v>111</v>
      </c>
      <c r="G15" s="11" t="s">
        <v>193</v>
      </c>
      <c r="H15" s="11" t="s">
        <v>193</v>
      </c>
      <c r="I15" s="15" t="s">
        <v>290</v>
      </c>
      <c r="J15" s="15" t="s">
        <v>281</v>
      </c>
      <c r="K15" s="85">
        <v>70898000</v>
      </c>
    </row>
    <row r="16" spans="1:11" s="16" customFormat="1" ht="34.5" customHeight="1">
      <c r="A16" s="8">
        <v>4</v>
      </c>
      <c r="B16" s="11" t="s">
        <v>242</v>
      </c>
      <c r="C16" s="13" t="s">
        <v>17</v>
      </c>
      <c r="D16" s="14" t="s">
        <v>18</v>
      </c>
      <c r="E16" s="14" t="s">
        <v>249</v>
      </c>
      <c r="F16" s="14" t="s">
        <v>103</v>
      </c>
      <c r="G16" s="11" t="s">
        <v>193</v>
      </c>
      <c r="H16" s="15" t="s">
        <v>282</v>
      </c>
      <c r="I16" s="15" t="s">
        <v>285</v>
      </c>
      <c r="J16" s="15" t="s">
        <v>270</v>
      </c>
      <c r="K16" s="85">
        <v>38937000</v>
      </c>
    </row>
    <row r="17" spans="1:11" s="16" customFormat="1" ht="34.5" customHeight="1">
      <c r="A17" s="8">
        <v>5</v>
      </c>
      <c r="B17" s="11" t="s">
        <v>242</v>
      </c>
      <c r="C17" s="13" t="s">
        <v>21</v>
      </c>
      <c r="D17" s="14" t="s">
        <v>22</v>
      </c>
      <c r="E17" s="14" t="s">
        <v>254</v>
      </c>
      <c r="F17" s="14" t="s">
        <v>117</v>
      </c>
      <c r="G17" s="15" t="s">
        <v>284</v>
      </c>
      <c r="H17" s="15" t="s">
        <v>266</v>
      </c>
      <c r="I17" s="15" t="s">
        <v>266</v>
      </c>
      <c r="J17" s="15" t="s">
        <v>267</v>
      </c>
      <c r="K17" s="85">
        <v>97815000</v>
      </c>
    </row>
    <row r="18" spans="1:11" s="16" customFormat="1" ht="34.5" customHeight="1">
      <c r="A18" s="8">
        <v>6</v>
      </c>
      <c r="B18" s="11" t="s">
        <v>243</v>
      </c>
      <c r="C18" s="13" t="s">
        <v>12</v>
      </c>
      <c r="D18" s="14" t="s">
        <v>13</v>
      </c>
      <c r="E18" s="14" t="s">
        <v>249</v>
      </c>
      <c r="F18" s="14" t="s">
        <v>103</v>
      </c>
      <c r="G18" s="11" t="s">
        <v>193</v>
      </c>
      <c r="H18" s="15" t="s">
        <v>284</v>
      </c>
      <c r="I18" s="15" t="s">
        <v>284</v>
      </c>
      <c r="J18" s="15" t="s">
        <v>266</v>
      </c>
      <c r="K18" s="85">
        <v>21522000</v>
      </c>
    </row>
    <row r="19" spans="1:12" s="16" customFormat="1" ht="34.5" customHeight="1">
      <c r="A19" s="8">
        <v>7</v>
      </c>
      <c r="B19" s="11" t="s">
        <v>243</v>
      </c>
      <c r="C19" s="13" t="s">
        <v>10</v>
      </c>
      <c r="D19" s="14" t="s">
        <v>11</v>
      </c>
      <c r="E19" s="14" t="s">
        <v>253</v>
      </c>
      <c r="F19" s="14" t="s">
        <v>193</v>
      </c>
      <c r="G19" s="11" t="s">
        <v>193</v>
      </c>
      <c r="H19" s="11" t="s">
        <v>193</v>
      </c>
      <c r="I19" s="15" t="s">
        <v>193</v>
      </c>
      <c r="J19" s="15" t="s">
        <v>193</v>
      </c>
      <c r="K19" s="85">
        <v>6496000</v>
      </c>
      <c r="L19" s="96"/>
    </row>
    <row r="20" spans="1:11" s="16" customFormat="1" ht="34.5" customHeight="1">
      <c r="A20" s="8">
        <v>8</v>
      </c>
      <c r="B20" s="11" t="s">
        <v>242</v>
      </c>
      <c r="C20" s="13" t="s">
        <v>23</v>
      </c>
      <c r="D20" s="14" t="s">
        <v>24</v>
      </c>
      <c r="E20" s="14" t="s">
        <v>252</v>
      </c>
      <c r="F20" s="14" t="s">
        <v>103</v>
      </c>
      <c r="G20" s="11" t="s">
        <v>193</v>
      </c>
      <c r="H20" s="15" t="s">
        <v>281</v>
      </c>
      <c r="I20" s="15" t="s">
        <v>281</v>
      </c>
      <c r="J20" s="15" t="s">
        <v>280</v>
      </c>
      <c r="K20" s="85">
        <v>63507000</v>
      </c>
    </row>
    <row r="21" spans="1:11" s="16" customFormat="1" ht="34.5" customHeight="1">
      <c r="A21" s="8">
        <v>9</v>
      </c>
      <c r="B21" s="11" t="s">
        <v>242</v>
      </c>
      <c r="C21" s="13" t="s">
        <v>25</v>
      </c>
      <c r="D21" s="14" t="s">
        <v>26</v>
      </c>
      <c r="E21" s="14" t="s">
        <v>252</v>
      </c>
      <c r="F21" s="14" t="s">
        <v>103</v>
      </c>
      <c r="G21" s="11" t="s">
        <v>193</v>
      </c>
      <c r="H21" s="15" t="s">
        <v>287</v>
      </c>
      <c r="I21" s="15" t="s">
        <v>287</v>
      </c>
      <c r="J21" s="15" t="s">
        <v>280</v>
      </c>
      <c r="K21" s="85">
        <v>36156000</v>
      </c>
    </row>
    <row r="22" spans="1:11" s="16" customFormat="1" ht="34.5" customHeight="1">
      <c r="A22" s="8">
        <v>10</v>
      </c>
      <c r="B22" s="11" t="s">
        <v>242</v>
      </c>
      <c r="C22" s="13" t="s">
        <v>27</v>
      </c>
      <c r="D22" s="14" t="s">
        <v>28</v>
      </c>
      <c r="E22" s="14" t="s">
        <v>252</v>
      </c>
      <c r="F22" s="14" t="s">
        <v>103</v>
      </c>
      <c r="G22" s="11" t="s">
        <v>193</v>
      </c>
      <c r="H22" s="15" t="s">
        <v>287</v>
      </c>
      <c r="I22" s="15" t="s">
        <v>287</v>
      </c>
      <c r="J22" s="15" t="s">
        <v>283</v>
      </c>
      <c r="K22" s="85">
        <v>341905000</v>
      </c>
    </row>
    <row r="23" spans="1:11" s="16" customFormat="1" ht="34.5" customHeight="1">
      <c r="A23" s="8">
        <v>11</v>
      </c>
      <c r="B23" s="11" t="s">
        <v>242</v>
      </c>
      <c r="C23" s="13" t="s">
        <v>29</v>
      </c>
      <c r="D23" s="14" t="s">
        <v>30</v>
      </c>
      <c r="E23" s="14" t="s">
        <v>252</v>
      </c>
      <c r="F23" s="14" t="s">
        <v>103</v>
      </c>
      <c r="G23" s="11" t="s">
        <v>193</v>
      </c>
      <c r="H23" s="15" t="s">
        <v>266</v>
      </c>
      <c r="I23" s="15" t="s">
        <v>266</v>
      </c>
      <c r="J23" s="15" t="s">
        <v>268</v>
      </c>
      <c r="K23" s="85">
        <v>261979000</v>
      </c>
    </row>
    <row r="24" spans="1:11" s="16" customFormat="1" ht="34.5" customHeight="1">
      <c r="A24" s="8">
        <v>12</v>
      </c>
      <c r="B24" s="11" t="s">
        <v>242</v>
      </c>
      <c r="C24" s="13" t="s">
        <v>31</v>
      </c>
      <c r="D24" s="14" t="s">
        <v>32</v>
      </c>
      <c r="E24" s="14" t="s">
        <v>252</v>
      </c>
      <c r="F24" s="14" t="s">
        <v>103</v>
      </c>
      <c r="G24" s="11" t="s">
        <v>193</v>
      </c>
      <c r="H24" s="15" t="s">
        <v>266</v>
      </c>
      <c r="I24" s="15" t="s">
        <v>266</v>
      </c>
      <c r="J24" s="15" t="s">
        <v>283</v>
      </c>
      <c r="K24" s="85">
        <v>91902000</v>
      </c>
    </row>
    <row r="25" spans="1:11" s="16" customFormat="1" ht="34.5" customHeight="1">
      <c r="A25" s="105"/>
      <c r="B25" s="105"/>
      <c r="C25" s="47"/>
      <c r="D25" s="48"/>
      <c r="E25" s="48"/>
      <c r="F25" s="48"/>
      <c r="G25" s="106"/>
      <c r="H25" s="107"/>
      <c r="I25" s="107"/>
      <c r="J25" s="154" t="s">
        <v>310</v>
      </c>
      <c r="K25" s="155">
        <f>SUM(K13:K24)</f>
        <v>1139425000</v>
      </c>
    </row>
    <row r="26" spans="1:11" s="16" customFormat="1" ht="39.75" customHeight="1" hidden="1">
      <c r="A26" s="105"/>
      <c r="B26" s="105"/>
      <c r="C26" s="47"/>
      <c r="D26" s="48"/>
      <c r="E26" s="48"/>
      <c r="F26" s="48"/>
      <c r="G26" s="106"/>
      <c r="H26" s="157"/>
      <c r="I26" s="157"/>
      <c r="J26" s="151" t="s">
        <v>299</v>
      </c>
      <c r="K26" s="158">
        <f>K7+K25</f>
        <v>1436060000</v>
      </c>
    </row>
    <row r="27" spans="1:11" s="16" customFormat="1" ht="39.75" customHeight="1" hidden="1">
      <c r="A27" s="105"/>
      <c r="B27" s="105"/>
      <c r="C27" s="47"/>
      <c r="D27" s="48"/>
      <c r="E27" s="48"/>
      <c r="F27" s="48"/>
      <c r="G27" s="106"/>
      <c r="H27" s="107"/>
      <c r="I27" s="157"/>
      <c r="J27" s="151" t="s">
        <v>298</v>
      </c>
      <c r="K27" s="158" t="e">
        <f>#REF!+K7+K25</f>
        <v>#REF!</v>
      </c>
    </row>
    <row r="28" spans="1:10" ht="20.25">
      <c r="A28" s="5"/>
      <c r="B28" s="17" t="s">
        <v>179</v>
      </c>
      <c r="J28" s="17"/>
    </row>
    <row r="29" spans="1:10" ht="20.25">
      <c r="A29" s="5"/>
      <c r="J29" s="17"/>
    </row>
    <row r="30" spans="1:10" ht="20.25">
      <c r="A30" s="5"/>
      <c r="B30" s="17" t="s">
        <v>291</v>
      </c>
      <c r="J30" s="120"/>
    </row>
    <row r="31" spans="1:10" ht="20.25">
      <c r="A31" s="5"/>
      <c r="B31" s="17" t="s">
        <v>301</v>
      </c>
      <c r="J31" s="120"/>
    </row>
    <row r="32" spans="1:10" ht="20.25">
      <c r="A32" s="5"/>
      <c r="J32" s="120"/>
    </row>
    <row r="33" ht="20.25">
      <c r="A33" s="5"/>
    </row>
    <row r="34" ht="20.25">
      <c r="A34" s="5"/>
    </row>
    <row r="35" spans="1:2" ht="20.25">
      <c r="A35" s="5"/>
      <c r="B35" s="5"/>
    </row>
    <row r="36" spans="1:2" ht="20.25">
      <c r="A36" s="5"/>
      <c r="B36" s="5"/>
    </row>
    <row r="37" spans="1:2" ht="20.25">
      <c r="A37" s="5"/>
      <c r="B37" s="5"/>
    </row>
    <row r="38" spans="1:2" ht="20.25">
      <c r="A38" s="5"/>
      <c r="B38" s="5"/>
    </row>
    <row r="39" spans="1:2" ht="20.25">
      <c r="A39" s="5"/>
      <c r="B39" s="5"/>
    </row>
    <row r="40" ht="20.25">
      <c r="A40" s="5"/>
    </row>
    <row r="41" ht="20.25">
      <c r="A41" s="5"/>
    </row>
    <row r="42" spans="1:2" ht="20.25">
      <c r="A42" s="5"/>
      <c r="B42" s="5"/>
    </row>
    <row r="43" spans="1:2" ht="20.25">
      <c r="A43" s="5"/>
      <c r="B43" s="104"/>
    </row>
    <row r="44" ht="20.25">
      <c r="A44" s="5"/>
    </row>
    <row r="45" ht="20.25">
      <c r="A45" s="5"/>
    </row>
    <row r="46" ht="20.25">
      <c r="A46" s="5"/>
    </row>
    <row r="47" ht="20.25">
      <c r="A47" s="5"/>
    </row>
    <row r="48" spans="1:2" ht="20.25">
      <c r="A48" s="5"/>
      <c r="B48" s="5"/>
    </row>
    <row r="49" ht="20.25">
      <c r="A49" s="5"/>
    </row>
    <row r="50" spans="1:7" ht="20.25">
      <c r="A50" s="5"/>
      <c r="G50" s="49"/>
    </row>
  </sheetData>
  <sheetProtection/>
  <mergeCells count="4">
    <mergeCell ref="A1:K1"/>
    <mergeCell ref="G4:J4"/>
    <mergeCell ref="A8:K8"/>
    <mergeCell ref="G11:J11"/>
  </mergeCells>
  <printOptions horizontalCentered="1"/>
  <pageMargins left="0.55" right="0.5" top="0.76" bottom="0.28" header="0.29" footer="0.3"/>
  <pageSetup fitToHeight="2" fitToWidth="1" horizontalDpi="600" verticalDpi="600" orientation="landscape" scale="47" r:id="rId2"/>
  <headerFooter alignWithMargins="0">
    <oddHeader>&amp;L&amp;G&amp;C&amp;"-,Bold"&amp;22Attachment C
Courthouse Capital Construction Program
December 29, 2009
</oddHeader>
    <oddFooter>&amp;C&amp;14&amp;P of &amp;N</oddFooter>
  </headerFooter>
  <rowBreaks count="1" manualBreakCount="1">
    <brk id="3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zoomScale="60" zoomScaleNormal="60" zoomScaleSheetLayoutView="50" zoomScalePageLayoutView="0" workbookViewId="0" topLeftCell="A1">
      <pane xSplit="4" ySplit="5" topLeftCell="F6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36" sqref="F36"/>
    </sheetView>
  </sheetViews>
  <sheetFormatPr defaultColWidth="9.140625" defaultRowHeight="15"/>
  <cols>
    <col min="1" max="1" width="5.7109375" style="17" customWidth="1"/>
    <col min="2" max="2" width="17.8515625" style="17" customWidth="1"/>
    <col min="3" max="3" width="23.140625" style="17" customWidth="1"/>
    <col min="4" max="5" width="66.140625" style="18" customWidth="1"/>
    <col min="6" max="6" width="42.140625" style="18" customWidth="1"/>
    <col min="7" max="10" width="25.7109375" style="5" customWidth="1"/>
    <col min="11" max="11" width="25.7109375" style="86" customWidth="1"/>
    <col min="12" max="12" width="25.7109375" style="17" customWidth="1"/>
    <col min="13" max="13" width="34.00390625" style="17" customWidth="1"/>
    <col min="14" max="16384" width="9.140625" style="17" customWidth="1"/>
  </cols>
  <sheetData>
    <row r="1" spans="1:12" ht="26.25">
      <c r="A1" s="177" t="s">
        <v>222</v>
      </c>
      <c r="B1" s="177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6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s="5" customFormat="1" ht="20.25">
      <c r="A3" s="2" t="s">
        <v>180</v>
      </c>
      <c r="B3" s="2" t="s">
        <v>181</v>
      </c>
      <c r="C3" s="2" t="s">
        <v>182</v>
      </c>
      <c r="D3" s="3" t="s">
        <v>183</v>
      </c>
      <c r="E3" s="3"/>
      <c r="F3" s="3" t="s">
        <v>184</v>
      </c>
      <c r="G3" s="4" t="s">
        <v>185</v>
      </c>
      <c r="H3" s="4" t="s">
        <v>186</v>
      </c>
      <c r="I3" s="4" t="s">
        <v>187</v>
      </c>
      <c r="J3" s="4" t="s">
        <v>188</v>
      </c>
      <c r="K3" s="82" t="s">
        <v>189</v>
      </c>
      <c r="L3" s="4" t="s">
        <v>190</v>
      </c>
    </row>
    <row r="4" spans="1:12" s="5" customFormat="1" ht="20.25">
      <c r="A4" s="2"/>
      <c r="B4" s="2"/>
      <c r="C4" s="2"/>
      <c r="D4" s="3"/>
      <c r="E4" s="3"/>
      <c r="F4" s="3"/>
      <c r="G4" s="171" t="s">
        <v>201</v>
      </c>
      <c r="H4" s="172"/>
      <c r="I4" s="172"/>
      <c r="J4" s="173"/>
      <c r="K4" s="82"/>
      <c r="L4" s="4"/>
    </row>
    <row r="5" spans="1:12" s="7" customFormat="1" ht="60" customHeight="1">
      <c r="A5" s="6" t="s">
        <v>0</v>
      </c>
      <c r="B5" s="6" t="s">
        <v>241</v>
      </c>
      <c r="C5" s="6" t="s">
        <v>1</v>
      </c>
      <c r="D5" s="6" t="s">
        <v>2</v>
      </c>
      <c r="E5" s="6" t="s">
        <v>248</v>
      </c>
      <c r="F5" s="6" t="s">
        <v>101</v>
      </c>
      <c r="G5" s="6" t="s">
        <v>202</v>
      </c>
      <c r="H5" s="6" t="s">
        <v>203</v>
      </c>
      <c r="I5" s="6" t="s">
        <v>204</v>
      </c>
      <c r="J5" s="6" t="s">
        <v>205</v>
      </c>
      <c r="K5" s="83" t="s">
        <v>130</v>
      </c>
      <c r="L5" s="6" t="s">
        <v>118</v>
      </c>
    </row>
    <row r="6" spans="1:12" s="102" customFormat="1" ht="60" customHeight="1">
      <c r="A6" s="138">
        <v>1</v>
      </c>
      <c r="B6" s="136"/>
      <c r="C6" s="101" t="s">
        <v>5</v>
      </c>
      <c r="D6" s="101" t="s">
        <v>212</v>
      </c>
      <c r="E6" s="101" t="s">
        <v>193</v>
      </c>
      <c r="F6" s="103" t="s">
        <v>102</v>
      </c>
      <c r="G6" s="11" t="s">
        <v>193</v>
      </c>
      <c r="H6" s="11" t="s">
        <v>193</v>
      </c>
      <c r="I6" s="11" t="s">
        <v>193</v>
      </c>
      <c r="J6" s="11" t="s">
        <v>193</v>
      </c>
      <c r="K6" s="131">
        <v>20300000</v>
      </c>
      <c r="L6" s="101" t="s">
        <v>193</v>
      </c>
    </row>
    <row r="7" spans="1:12" s="102" customFormat="1" ht="39.75" customHeight="1">
      <c r="A7" s="138">
        <v>2</v>
      </c>
      <c r="B7" s="136"/>
      <c r="C7" s="101" t="s">
        <v>74</v>
      </c>
      <c r="D7" s="101" t="s">
        <v>211</v>
      </c>
      <c r="E7" s="101" t="s">
        <v>193</v>
      </c>
      <c r="F7" s="103" t="s">
        <v>102</v>
      </c>
      <c r="G7" s="11" t="s">
        <v>193</v>
      </c>
      <c r="H7" s="11" t="s">
        <v>193</v>
      </c>
      <c r="I7" s="11" t="s">
        <v>193</v>
      </c>
      <c r="J7" s="11" t="s">
        <v>193</v>
      </c>
      <c r="K7" s="131">
        <v>19700000</v>
      </c>
      <c r="L7" s="101" t="s">
        <v>193</v>
      </c>
    </row>
    <row r="8" spans="1:12" s="12" customFormat="1" ht="39.75" customHeight="1">
      <c r="A8" s="8">
        <v>3</v>
      </c>
      <c r="B8" s="129"/>
      <c r="C8" s="9" t="s">
        <v>5</v>
      </c>
      <c r="D8" s="10" t="s">
        <v>6</v>
      </c>
      <c r="E8" s="101" t="s">
        <v>193</v>
      </c>
      <c r="F8" s="10" t="s">
        <v>102</v>
      </c>
      <c r="G8" s="11" t="s">
        <v>193</v>
      </c>
      <c r="H8" s="11" t="s">
        <v>193</v>
      </c>
      <c r="I8" s="11" t="s">
        <v>193</v>
      </c>
      <c r="J8" s="11" t="s">
        <v>193</v>
      </c>
      <c r="K8" s="84">
        <v>57900000</v>
      </c>
      <c r="L8" s="101" t="s">
        <v>193</v>
      </c>
    </row>
    <row r="9" spans="1:12" s="12" customFormat="1" ht="39.75" customHeight="1">
      <c r="A9" s="8">
        <v>4</v>
      </c>
      <c r="B9" s="129"/>
      <c r="C9" s="9" t="s">
        <v>7</v>
      </c>
      <c r="D9" s="10" t="s">
        <v>112</v>
      </c>
      <c r="E9" s="101" t="s">
        <v>193</v>
      </c>
      <c r="F9" s="10" t="s">
        <v>102</v>
      </c>
      <c r="G9" s="11" t="s">
        <v>193</v>
      </c>
      <c r="H9" s="11" t="s">
        <v>193</v>
      </c>
      <c r="I9" s="11" t="s">
        <v>193</v>
      </c>
      <c r="J9" s="11" t="s">
        <v>193</v>
      </c>
      <c r="K9" s="84">
        <v>27719000</v>
      </c>
      <c r="L9" s="101" t="s">
        <v>193</v>
      </c>
    </row>
    <row r="10" spans="1:11" s="110" customFormat="1" ht="27" customHeight="1">
      <c r="A10" s="105"/>
      <c r="B10" s="105"/>
      <c r="D10" s="115"/>
      <c r="E10" s="115"/>
      <c r="F10" s="115"/>
      <c r="G10" s="106"/>
      <c r="H10" s="106"/>
      <c r="I10" s="106"/>
      <c r="J10" s="117" t="s">
        <v>224</v>
      </c>
      <c r="K10" s="116">
        <f>SUM(K6:K9)</f>
        <v>125619000</v>
      </c>
    </row>
    <row r="11" spans="1:12" s="12" customFormat="1" ht="39.75" customHeight="1">
      <c r="A11" s="170" t="s">
        <v>230</v>
      </c>
      <c r="B11" s="170"/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3" s="12" customFormat="1" ht="27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0"/>
    </row>
    <row r="13" spans="1:12" s="5" customFormat="1" ht="20.25">
      <c r="A13" s="2" t="s">
        <v>180</v>
      </c>
      <c r="B13" s="2" t="s">
        <v>181</v>
      </c>
      <c r="C13" s="2" t="s">
        <v>182</v>
      </c>
      <c r="D13" s="3" t="s">
        <v>183</v>
      </c>
      <c r="E13" s="3"/>
      <c r="F13" s="3" t="s">
        <v>184</v>
      </c>
      <c r="G13" s="4" t="s">
        <v>185</v>
      </c>
      <c r="H13" s="4" t="s">
        <v>186</v>
      </c>
      <c r="I13" s="4" t="s">
        <v>187</v>
      </c>
      <c r="J13" s="4" t="s">
        <v>188</v>
      </c>
      <c r="K13" s="82" t="s">
        <v>189</v>
      </c>
      <c r="L13" s="4" t="s">
        <v>190</v>
      </c>
    </row>
    <row r="14" spans="1:12" s="5" customFormat="1" ht="20.25">
      <c r="A14" s="2"/>
      <c r="B14" s="2"/>
      <c r="C14" s="2"/>
      <c r="D14" s="3"/>
      <c r="E14" s="3"/>
      <c r="F14" s="3"/>
      <c r="G14" s="171" t="s">
        <v>201</v>
      </c>
      <c r="H14" s="172"/>
      <c r="I14" s="172"/>
      <c r="J14" s="173"/>
      <c r="K14" s="82"/>
      <c r="L14" s="4"/>
    </row>
    <row r="15" spans="1:12" s="7" customFormat="1" ht="60" customHeight="1">
      <c r="A15" s="6" t="s">
        <v>0</v>
      </c>
      <c r="B15" s="6" t="s">
        <v>241</v>
      </c>
      <c r="C15" s="6" t="s">
        <v>1</v>
      </c>
      <c r="D15" s="6" t="s">
        <v>2</v>
      </c>
      <c r="E15" s="6"/>
      <c r="F15" s="6" t="s">
        <v>101</v>
      </c>
      <c r="G15" s="6" t="s">
        <v>202</v>
      </c>
      <c r="H15" s="6" t="s">
        <v>203</v>
      </c>
      <c r="I15" s="6" t="s">
        <v>204</v>
      </c>
      <c r="J15" s="6" t="s">
        <v>205</v>
      </c>
      <c r="K15" s="83" t="s">
        <v>130</v>
      </c>
      <c r="L15" s="6" t="s">
        <v>118</v>
      </c>
    </row>
    <row r="16" spans="1:13" s="16" customFormat="1" ht="39.75" customHeight="1">
      <c r="A16" s="8">
        <v>1</v>
      </c>
      <c r="B16" s="129"/>
      <c r="C16" s="13" t="s">
        <v>8</v>
      </c>
      <c r="D16" s="14" t="s">
        <v>9</v>
      </c>
      <c r="E16" s="14" t="s">
        <v>249</v>
      </c>
      <c r="F16" s="14" t="s">
        <v>103</v>
      </c>
      <c r="G16" s="11" t="s">
        <v>120</v>
      </c>
      <c r="H16" s="15" t="s">
        <v>127</v>
      </c>
      <c r="I16" s="15" t="s">
        <v>128</v>
      </c>
      <c r="J16" s="15" t="s">
        <v>161</v>
      </c>
      <c r="K16" s="85">
        <v>66234000</v>
      </c>
      <c r="L16" s="123"/>
      <c r="M16" s="95"/>
    </row>
    <row r="17" spans="1:13" s="16" customFormat="1" ht="60.75">
      <c r="A17" s="8">
        <v>2</v>
      </c>
      <c r="B17" s="11" t="s">
        <v>242</v>
      </c>
      <c r="C17" s="13" t="s">
        <v>19</v>
      </c>
      <c r="D17" s="14" t="s">
        <v>20</v>
      </c>
      <c r="E17" s="14" t="s">
        <v>257</v>
      </c>
      <c r="F17" s="14" t="s">
        <v>116</v>
      </c>
      <c r="G17" s="15" t="s">
        <v>210</v>
      </c>
      <c r="H17" s="15" t="s">
        <v>127</v>
      </c>
      <c r="I17" s="15" t="s">
        <v>164</v>
      </c>
      <c r="J17" s="15" t="s">
        <v>139</v>
      </c>
      <c r="K17" s="85">
        <v>296635000</v>
      </c>
      <c r="L17" s="123"/>
      <c r="M17" s="96"/>
    </row>
    <row r="18" spans="10:11" s="114" customFormat="1" ht="27" customHeight="1">
      <c r="J18" s="118" t="s">
        <v>224</v>
      </c>
      <c r="K18" s="139">
        <f>SUM(K16:K17)</f>
        <v>362869000</v>
      </c>
    </row>
    <row r="19" spans="1:12" s="12" customFormat="1" ht="39.75" customHeight="1">
      <c r="A19" s="170" t="s">
        <v>223</v>
      </c>
      <c r="B19" s="170"/>
      <c r="C19" s="161"/>
      <c r="D19" s="161"/>
      <c r="E19" s="161"/>
      <c r="F19" s="161"/>
      <c r="G19" s="161"/>
      <c r="H19" s="161"/>
      <c r="I19" s="161"/>
      <c r="J19" s="161"/>
      <c r="K19" s="161"/>
      <c r="L19" s="161"/>
    </row>
    <row r="20" spans="1:13" s="12" customFormat="1" ht="27" customHeight="1">
      <c r="A20" s="112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0"/>
    </row>
    <row r="21" spans="1:12" s="5" customFormat="1" ht="20.25">
      <c r="A21" s="2" t="s">
        <v>180</v>
      </c>
      <c r="B21" s="2" t="s">
        <v>181</v>
      </c>
      <c r="C21" s="2" t="s">
        <v>182</v>
      </c>
      <c r="D21" s="3" t="s">
        <v>183</v>
      </c>
      <c r="E21" s="3"/>
      <c r="F21" s="3" t="s">
        <v>184</v>
      </c>
      <c r="G21" s="4" t="s">
        <v>185</v>
      </c>
      <c r="H21" s="4" t="s">
        <v>186</v>
      </c>
      <c r="I21" s="4" t="s">
        <v>187</v>
      </c>
      <c r="J21" s="4" t="s">
        <v>188</v>
      </c>
      <c r="K21" s="82" t="s">
        <v>189</v>
      </c>
      <c r="L21" s="4" t="s">
        <v>190</v>
      </c>
    </row>
    <row r="22" spans="1:12" s="5" customFormat="1" ht="20.25">
      <c r="A22" s="2"/>
      <c r="B22" s="2"/>
      <c r="C22" s="2"/>
      <c r="D22" s="3"/>
      <c r="E22" s="3"/>
      <c r="F22" s="3"/>
      <c r="G22" s="171" t="s">
        <v>201</v>
      </c>
      <c r="H22" s="172"/>
      <c r="I22" s="172"/>
      <c r="J22" s="173"/>
      <c r="K22" s="82"/>
      <c r="L22" s="4"/>
    </row>
    <row r="23" spans="1:12" s="7" customFormat="1" ht="60" customHeight="1">
      <c r="A23" s="6" t="s">
        <v>0</v>
      </c>
      <c r="B23" s="6" t="s">
        <v>241</v>
      </c>
      <c r="C23" s="6" t="s">
        <v>1</v>
      </c>
      <c r="D23" s="6" t="s">
        <v>2</v>
      </c>
      <c r="E23" s="6"/>
      <c r="F23" s="6" t="s">
        <v>101</v>
      </c>
      <c r="G23" s="6" t="s">
        <v>202</v>
      </c>
      <c r="H23" s="6" t="s">
        <v>203</v>
      </c>
      <c r="I23" s="6" t="s">
        <v>204</v>
      </c>
      <c r="J23" s="6" t="s">
        <v>205</v>
      </c>
      <c r="K23" s="83" t="s">
        <v>130</v>
      </c>
      <c r="L23" s="6" t="s">
        <v>118</v>
      </c>
    </row>
    <row r="24" spans="1:12" s="16" customFormat="1" ht="39.75" customHeight="1">
      <c r="A24" s="8">
        <v>1</v>
      </c>
      <c r="B24" s="11" t="s">
        <v>242</v>
      </c>
      <c r="C24" s="13" t="s">
        <v>15</v>
      </c>
      <c r="D24" s="14" t="s">
        <v>16</v>
      </c>
      <c r="E24" s="14" t="s">
        <v>252</v>
      </c>
      <c r="F24" s="14" t="s">
        <v>103</v>
      </c>
      <c r="G24" s="11" t="s">
        <v>193</v>
      </c>
      <c r="H24" s="15" t="s">
        <v>144</v>
      </c>
      <c r="I24" s="15" t="s">
        <v>144</v>
      </c>
      <c r="J24" s="15" t="s">
        <v>143</v>
      </c>
      <c r="K24" s="85">
        <v>43579000</v>
      </c>
      <c r="L24" s="123"/>
    </row>
    <row r="25" spans="1:12" s="16" customFormat="1" ht="39.75" customHeight="1">
      <c r="A25" s="8">
        <v>2</v>
      </c>
      <c r="B25" s="11" t="s">
        <v>244</v>
      </c>
      <c r="C25" s="13" t="s">
        <v>3</v>
      </c>
      <c r="D25" s="14" t="s">
        <v>4</v>
      </c>
      <c r="E25" s="14" t="s">
        <v>253</v>
      </c>
      <c r="F25" s="14" t="s">
        <v>111</v>
      </c>
      <c r="G25" s="11" t="s">
        <v>193</v>
      </c>
      <c r="H25" s="11" t="s">
        <v>193</v>
      </c>
      <c r="I25" s="15" t="s">
        <v>194</v>
      </c>
      <c r="J25" s="15" t="s">
        <v>121</v>
      </c>
      <c r="K25" s="85">
        <v>64729000</v>
      </c>
      <c r="L25" s="123"/>
    </row>
    <row r="26" spans="1:12" s="16" customFormat="1" ht="39.75" customHeight="1">
      <c r="A26" s="8">
        <v>3</v>
      </c>
      <c r="B26" s="11" t="s">
        <v>243</v>
      </c>
      <c r="C26" s="13" t="s">
        <v>5</v>
      </c>
      <c r="D26" s="14" t="s">
        <v>14</v>
      </c>
      <c r="E26" s="14" t="s">
        <v>253</v>
      </c>
      <c r="F26" s="14" t="s">
        <v>111</v>
      </c>
      <c r="G26" s="11" t="s">
        <v>193</v>
      </c>
      <c r="H26" s="11" t="s">
        <v>193</v>
      </c>
      <c r="I26" s="15" t="s">
        <v>197</v>
      </c>
      <c r="J26" s="15" t="s">
        <v>198</v>
      </c>
      <c r="K26" s="85">
        <v>70898000</v>
      </c>
      <c r="L26" s="123"/>
    </row>
    <row r="27" spans="1:12" s="16" customFormat="1" ht="39.75" customHeight="1">
      <c r="A27" s="8">
        <v>4</v>
      </c>
      <c r="B27" s="11" t="s">
        <v>242</v>
      </c>
      <c r="C27" s="13" t="s">
        <v>17</v>
      </c>
      <c r="D27" s="14" t="s">
        <v>18</v>
      </c>
      <c r="E27" s="14" t="s">
        <v>249</v>
      </c>
      <c r="F27" s="14" t="s">
        <v>103</v>
      </c>
      <c r="G27" s="11" t="s">
        <v>193</v>
      </c>
      <c r="H27" s="15" t="s">
        <v>129</v>
      </c>
      <c r="I27" s="15" t="s">
        <v>164</v>
      </c>
      <c r="J27" s="15" t="s">
        <v>136</v>
      </c>
      <c r="K27" s="85">
        <v>38937000</v>
      </c>
      <c r="L27" s="123"/>
    </row>
    <row r="28" spans="1:12" s="16" customFormat="1" ht="39.75" customHeight="1">
      <c r="A28" s="8">
        <v>5</v>
      </c>
      <c r="B28" s="11" t="s">
        <v>242</v>
      </c>
      <c r="C28" s="13" t="s">
        <v>21</v>
      </c>
      <c r="D28" s="14" t="s">
        <v>22</v>
      </c>
      <c r="E28" s="14" t="s">
        <v>254</v>
      </c>
      <c r="F28" s="14" t="s">
        <v>117</v>
      </c>
      <c r="G28" s="15" t="s">
        <v>209</v>
      </c>
      <c r="H28" s="15" t="s">
        <v>158</v>
      </c>
      <c r="I28" s="15" t="s">
        <v>158</v>
      </c>
      <c r="J28" s="15" t="s">
        <v>132</v>
      </c>
      <c r="K28" s="85">
        <v>97815000</v>
      </c>
      <c r="L28" s="123"/>
    </row>
    <row r="29" spans="1:12" s="16" customFormat="1" ht="39.75" customHeight="1">
      <c r="A29" s="8">
        <v>6</v>
      </c>
      <c r="B29" s="11" t="s">
        <v>243</v>
      </c>
      <c r="C29" s="13" t="s">
        <v>12</v>
      </c>
      <c r="D29" s="14" t="s">
        <v>13</v>
      </c>
      <c r="E29" s="14" t="s">
        <v>249</v>
      </c>
      <c r="F29" s="14" t="s">
        <v>103</v>
      </c>
      <c r="G29" s="11" t="s">
        <v>193</v>
      </c>
      <c r="H29" s="15" t="s">
        <v>154</v>
      </c>
      <c r="I29" s="15" t="s">
        <v>154</v>
      </c>
      <c r="J29" s="15" t="s">
        <v>131</v>
      </c>
      <c r="K29" s="85">
        <v>21522000</v>
      </c>
      <c r="L29" s="123"/>
    </row>
    <row r="30" spans="1:13" s="16" customFormat="1" ht="39.75" customHeight="1">
      <c r="A30" s="8">
        <v>7</v>
      </c>
      <c r="B30" s="11" t="s">
        <v>243</v>
      </c>
      <c r="C30" s="13" t="s">
        <v>10</v>
      </c>
      <c r="D30" s="14" t="s">
        <v>11</v>
      </c>
      <c r="E30" s="14" t="s">
        <v>253</v>
      </c>
      <c r="F30" s="14" t="s">
        <v>111</v>
      </c>
      <c r="G30" s="11" t="s">
        <v>193</v>
      </c>
      <c r="H30" s="11" t="s">
        <v>193</v>
      </c>
      <c r="I30" s="15" t="s">
        <v>199</v>
      </c>
      <c r="J30" s="15" t="s">
        <v>124</v>
      </c>
      <c r="K30" s="85">
        <v>6496000</v>
      </c>
      <c r="L30" s="123"/>
      <c r="M30" s="96"/>
    </row>
    <row r="31" spans="1:12" s="16" customFormat="1" ht="39.75" customHeight="1">
      <c r="A31" s="8">
        <v>8</v>
      </c>
      <c r="B31" s="11" t="s">
        <v>242</v>
      </c>
      <c r="C31" s="13" t="s">
        <v>23</v>
      </c>
      <c r="D31" s="14" t="s">
        <v>24</v>
      </c>
      <c r="E31" s="14" t="s">
        <v>252</v>
      </c>
      <c r="F31" s="14" t="s">
        <v>103</v>
      </c>
      <c r="G31" s="11" t="s">
        <v>193</v>
      </c>
      <c r="H31" s="15" t="s">
        <v>144</v>
      </c>
      <c r="I31" s="15" t="s">
        <v>144</v>
      </c>
      <c r="J31" s="15" t="s">
        <v>119</v>
      </c>
      <c r="K31" s="85">
        <v>63507000</v>
      </c>
      <c r="L31" s="123"/>
    </row>
    <row r="32" spans="1:12" s="16" customFormat="1" ht="39.75" customHeight="1">
      <c r="A32" s="8">
        <v>9</v>
      </c>
      <c r="B32" s="11" t="s">
        <v>242</v>
      </c>
      <c r="C32" s="13" t="s">
        <v>25</v>
      </c>
      <c r="D32" s="14" t="s">
        <v>26</v>
      </c>
      <c r="E32" s="14" t="s">
        <v>252</v>
      </c>
      <c r="F32" s="14" t="s">
        <v>103</v>
      </c>
      <c r="G32" s="11" t="s">
        <v>193</v>
      </c>
      <c r="H32" s="15" t="s">
        <v>195</v>
      </c>
      <c r="I32" s="15" t="s">
        <v>195</v>
      </c>
      <c r="J32" s="15" t="s">
        <v>196</v>
      </c>
      <c r="K32" s="85">
        <v>36156000</v>
      </c>
      <c r="L32" s="123"/>
    </row>
    <row r="33" spans="1:12" s="16" customFormat="1" ht="39.75" customHeight="1">
      <c r="A33" s="8">
        <v>10</v>
      </c>
      <c r="B33" s="11" t="s">
        <v>242</v>
      </c>
      <c r="C33" s="13" t="s">
        <v>27</v>
      </c>
      <c r="D33" s="14" t="s">
        <v>28</v>
      </c>
      <c r="E33" s="14" t="s">
        <v>252</v>
      </c>
      <c r="F33" s="14" t="s">
        <v>103</v>
      </c>
      <c r="G33" s="11" t="s">
        <v>193</v>
      </c>
      <c r="H33" s="15" t="s">
        <v>122</v>
      </c>
      <c r="I33" s="15" t="s">
        <v>122</v>
      </c>
      <c r="J33" s="15" t="s">
        <v>123</v>
      </c>
      <c r="K33" s="85">
        <v>341905000</v>
      </c>
      <c r="L33" s="123"/>
    </row>
    <row r="34" spans="1:12" s="16" customFormat="1" ht="39.75" customHeight="1">
      <c r="A34" s="8">
        <v>11</v>
      </c>
      <c r="B34" s="11" t="s">
        <v>242</v>
      </c>
      <c r="C34" s="13" t="s">
        <v>29</v>
      </c>
      <c r="D34" s="14" t="s">
        <v>30</v>
      </c>
      <c r="E34" s="14" t="s">
        <v>252</v>
      </c>
      <c r="F34" s="14" t="s">
        <v>103</v>
      </c>
      <c r="G34" s="11" t="s">
        <v>193</v>
      </c>
      <c r="H34" s="15" t="s">
        <v>142</v>
      </c>
      <c r="I34" s="15" t="s">
        <v>142</v>
      </c>
      <c r="J34" s="15" t="s">
        <v>165</v>
      </c>
      <c r="K34" s="85">
        <v>261979000</v>
      </c>
      <c r="L34" s="123"/>
    </row>
    <row r="35" spans="1:12" s="16" customFormat="1" ht="39.75" customHeight="1">
      <c r="A35" s="8">
        <v>12</v>
      </c>
      <c r="B35" s="11" t="s">
        <v>242</v>
      </c>
      <c r="C35" s="13" t="s">
        <v>31</v>
      </c>
      <c r="D35" s="14" t="s">
        <v>32</v>
      </c>
      <c r="E35" s="14" t="s">
        <v>252</v>
      </c>
      <c r="F35" s="14" t="s">
        <v>103</v>
      </c>
      <c r="G35" s="11" t="s">
        <v>193</v>
      </c>
      <c r="H35" s="15" t="s">
        <v>142</v>
      </c>
      <c r="I35" s="15" t="s">
        <v>142</v>
      </c>
      <c r="J35" s="15" t="s">
        <v>123</v>
      </c>
      <c r="K35" s="85">
        <v>91902000</v>
      </c>
      <c r="L35" s="123"/>
    </row>
    <row r="36" spans="1:12" s="16" customFormat="1" ht="39.75" customHeight="1">
      <c r="A36" s="105"/>
      <c r="B36" s="105"/>
      <c r="C36" s="47"/>
      <c r="D36" s="48"/>
      <c r="E36" s="48"/>
      <c r="F36" s="48"/>
      <c r="G36" s="106"/>
      <c r="H36" s="107"/>
      <c r="I36" s="107"/>
      <c r="J36" s="119" t="s">
        <v>224</v>
      </c>
      <c r="K36" s="108">
        <f>SUM(K24:K35)</f>
        <v>1139425000</v>
      </c>
      <c r="L36" s="47"/>
    </row>
    <row r="37" spans="1:12" s="16" customFormat="1" ht="39.75" customHeight="1">
      <c r="A37" s="105"/>
      <c r="B37" s="105"/>
      <c r="C37" s="47"/>
      <c r="D37" s="48"/>
      <c r="E37" s="48"/>
      <c r="F37" s="48"/>
      <c r="G37" s="106"/>
      <c r="H37" s="107"/>
      <c r="I37" s="107"/>
      <c r="J37" s="120" t="s">
        <v>247</v>
      </c>
      <c r="K37" s="108">
        <f>K18+K36</f>
        <v>1502294000</v>
      </c>
      <c r="L37" s="47"/>
    </row>
    <row r="38" spans="1:12" s="16" customFormat="1" ht="39.75" customHeight="1">
      <c r="A38" s="105"/>
      <c r="B38" s="105"/>
      <c r="C38" s="47"/>
      <c r="D38" s="48"/>
      <c r="E38" s="48"/>
      <c r="F38" s="48"/>
      <c r="G38" s="106"/>
      <c r="H38" s="107"/>
      <c r="I38" s="107"/>
      <c r="J38" s="120" t="s">
        <v>246</v>
      </c>
      <c r="K38" s="108"/>
      <c r="L38" s="47"/>
    </row>
    <row r="39" spans="1:12" s="16" customFormat="1" ht="39.75" customHeight="1">
      <c r="A39" s="105"/>
      <c r="B39" s="105"/>
      <c r="C39" s="47"/>
      <c r="D39" s="48"/>
      <c r="E39" s="48"/>
      <c r="F39" s="48"/>
      <c r="G39" s="106"/>
      <c r="H39" s="107"/>
      <c r="I39" s="107"/>
      <c r="J39" s="120"/>
      <c r="K39" s="108"/>
      <c r="L39" s="47"/>
    </row>
    <row r="40" spans="1:11" ht="20.25">
      <c r="A40" s="5"/>
      <c r="B40" s="17" t="s">
        <v>179</v>
      </c>
      <c r="J40" s="17"/>
      <c r="K40" s="86">
        <f>K10+K18+K36</f>
        <v>1627913000</v>
      </c>
    </row>
    <row r="41" spans="1:10" ht="20.25">
      <c r="A41" s="5"/>
      <c r="J41" s="17"/>
    </row>
    <row r="42" spans="1:10" ht="20.25">
      <c r="A42" s="5"/>
      <c r="B42" s="17" t="s">
        <v>234</v>
      </c>
      <c r="J42" s="120"/>
    </row>
    <row r="43" spans="1:10" ht="20.25">
      <c r="A43" s="5"/>
      <c r="B43" s="17" t="s">
        <v>235</v>
      </c>
      <c r="J43" s="120"/>
    </row>
    <row r="44" spans="1:10" ht="20.25">
      <c r="A44" s="5"/>
      <c r="J44" s="120"/>
    </row>
    <row r="45" spans="1:2" ht="20.25">
      <c r="A45" s="5"/>
      <c r="B45" s="17" t="s">
        <v>261</v>
      </c>
    </row>
    <row r="46" spans="1:2" ht="20.25">
      <c r="A46" s="5"/>
      <c r="B46" s="17" t="s">
        <v>262</v>
      </c>
    </row>
    <row r="47" ht="20.25">
      <c r="A47" s="5"/>
    </row>
    <row r="48" ht="20.25">
      <c r="A48" s="5"/>
    </row>
    <row r="49" spans="1:2" ht="20.25">
      <c r="A49" s="5"/>
      <c r="B49" s="132" t="s">
        <v>233</v>
      </c>
    </row>
    <row r="50" spans="1:5" ht="43.5" customHeight="1">
      <c r="A50" s="5"/>
      <c r="B50" s="176" t="s">
        <v>240</v>
      </c>
      <c r="C50" s="176"/>
      <c r="D50" s="176"/>
      <c r="E50" s="137"/>
    </row>
    <row r="51" spans="1:2" ht="20.25">
      <c r="A51" s="5"/>
      <c r="B51" s="132" t="s">
        <v>237</v>
      </c>
    </row>
    <row r="52" spans="1:2" ht="20.25">
      <c r="A52" s="5"/>
      <c r="B52" s="132" t="s">
        <v>245</v>
      </c>
    </row>
    <row r="53" spans="1:2" ht="20.25">
      <c r="A53" s="5"/>
      <c r="B53" s="132" t="s">
        <v>250</v>
      </c>
    </row>
    <row r="54" spans="1:2" ht="20.25">
      <c r="A54" s="5"/>
      <c r="B54" s="5"/>
    </row>
    <row r="55" spans="1:2" ht="20.25">
      <c r="A55" s="5"/>
      <c r="B55" s="5"/>
    </row>
    <row r="56" spans="1:2" ht="20.25">
      <c r="A56" s="5"/>
      <c r="B56" s="5"/>
    </row>
    <row r="57" spans="1:2" ht="20.25">
      <c r="A57" s="5"/>
      <c r="B57" s="5"/>
    </row>
    <row r="58" spans="1:2" ht="20.25">
      <c r="A58" s="5"/>
      <c r="B58" s="5"/>
    </row>
    <row r="59" spans="1:2" ht="20.25">
      <c r="A59" s="5"/>
      <c r="B59" s="5"/>
    </row>
    <row r="60" spans="1:2" ht="20.25">
      <c r="A60" s="5"/>
      <c r="B60" s="5"/>
    </row>
    <row r="61" spans="1:2" ht="20.25">
      <c r="A61" s="5"/>
      <c r="B61" s="5"/>
    </row>
    <row r="62" ht="20.25">
      <c r="A62" s="5"/>
    </row>
    <row r="63" ht="20.25">
      <c r="A63" s="5"/>
    </row>
    <row r="64" spans="1:2" ht="20.25">
      <c r="A64" s="5"/>
      <c r="B64" s="5"/>
    </row>
    <row r="65" spans="1:2" ht="20.25">
      <c r="A65" s="5"/>
      <c r="B65" s="104"/>
    </row>
    <row r="66" ht="20.25">
      <c r="A66" s="5"/>
    </row>
    <row r="67" ht="20.25">
      <c r="A67" s="5"/>
    </row>
    <row r="68" ht="20.25">
      <c r="A68" s="5"/>
    </row>
    <row r="69" ht="20.25">
      <c r="A69" s="5"/>
    </row>
    <row r="70" spans="1:2" ht="20.25">
      <c r="A70" s="5"/>
      <c r="B70" s="5"/>
    </row>
    <row r="71" ht="20.25">
      <c r="A71" s="5"/>
    </row>
    <row r="72" spans="1:7" ht="20.25">
      <c r="A72" s="5"/>
      <c r="G72" s="49"/>
    </row>
  </sheetData>
  <sheetProtection/>
  <mergeCells count="7">
    <mergeCell ref="B50:D50"/>
    <mergeCell ref="A1:L1"/>
    <mergeCell ref="G4:J4"/>
    <mergeCell ref="A11:L11"/>
    <mergeCell ref="G14:J14"/>
    <mergeCell ref="A19:L19"/>
    <mergeCell ref="G22:J22"/>
  </mergeCells>
  <printOptions horizontalCentered="1"/>
  <pageMargins left="0.55" right="0.5" top="0.81" bottom="0.75" header="0.42" footer="0.3"/>
  <pageSetup fitToHeight="2" horizontalDpi="600" verticalDpi="600" orientation="landscape" scale="35" r:id="rId2"/>
  <headerFooter alignWithMargins="0">
    <oddHeader>&amp;L&amp;G&amp;C&amp;"-,Bold"&amp;26 SB 1732 and Other Capital Projects List&amp;18
&amp;R&amp;18October 2, 2009&amp;12
</oddHeader>
    <oddFooter>&amp;C&amp;P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="60" zoomScaleNormal="60" zoomScaleSheetLayoutView="50" zoomScalePageLayoutView="0" workbookViewId="0" topLeftCell="A16">
      <selection activeCell="D15" sqref="D15"/>
    </sheetView>
  </sheetViews>
  <sheetFormatPr defaultColWidth="9.140625" defaultRowHeight="15"/>
  <cols>
    <col min="1" max="1" width="5.7109375" style="17" customWidth="1"/>
    <col min="2" max="2" width="23.140625" style="17" customWidth="1"/>
    <col min="3" max="3" width="66.140625" style="18" customWidth="1"/>
    <col min="4" max="4" width="42.140625" style="18" customWidth="1"/>
    <col min="5" max="8" width="25.7109375" style="5" customWidth="1"/>
    <col min="9" max="9" width="25.7109375" style="86" customWidth="1"/>
    <col min="10" max="10" width="25.7109375" style="17" customWidth="1"/>
    <col min="11" max="11" width="34.00390625" style="17" customWidth="1"/>
    <col min="12" max="16384" width="9.140625" style="17" customWidth="1"/>
  </cols>
  <sheetData>
    <row r="1" spans="1:10" ht="26.25">
      <c r="A1" s="177" t="s">
        <v>222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26.2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s="5" customFormat="1" ht="20.25">
      <c r="A3" s="2" t="s">
        <v>180</v>
      </c>
      <c r="B3" s="2" t="s">
        <v>181</v>
      </c>
      <c r="C3" s="3" t="s">
        <v>182</v>
      </c>
      <c r="D3" s="3" t="s">
        <v>183</v>
      </c>
      <c r="E3" s="4" t="s">
        <v>184</v>
      </c>
      <c r="F3" s="4" t="s">
        <v>185</v>
      </c>
      <c r="G3" s="4" t="s">
        <v>186</v>
      </c>
      <c r="H3" s="4" t="s">
        <v>187</v>
      </c>
      <c r="I3" s="82" t="s">
        <v>188</v>
      </c>
      <c r="J3" s="4" t="s">
        <v>189</v>
      </c>
    </row>
    <row r="4" spans="1:10" s="5" customFormat="1" ht="20.25">
      <c r="A4" s="2"/>
      <c r="B4" s="2"/>
      <c r="C4" s="3"/>
      <c r="D4" s="3"/>
      <c r="E4" s="171" t="s">
        <v>201</v>
      </c>
      <c r="F4" s="172"/>
      <c r="G4" s="172"/>
      <c r="H4" s="173"/>
      <c r="I4" s="82"/>
      <c r="J4" s="4"/>
    </row>
    <row r="5" spans="1:10" s="7" customFormat="1" ht="60" customHeight="1">
      <c r="A5" s="6" t="s">
        <v>0</v>
      </c>
      <c r="B5" s="6" t="s">
        <v>1</v>
      </c>
      <c r="C5" s="6" t="s">
        <v>2</v>
      </c>
      <c r="D5" s="6" t="s">
        <v>101</v>
      </c>
      <c r="E5" s="6" t="s">
        <v>202</v>
      </c>
      <c r="F5" s="6" t="s">
        <v>203</v>
      </c>
      <c r="G5" s="6" t="s">
        <v>204</v>
      </c>
      <c r="H5" s="6" t="s">
        <v>205</v>
      </c>
      <c r="I5" s="83" t="s">
        <v>130</v>
      </c>
      <c r="J5" s="6" t="s">
        <v>118</v>
      </c>
    </row>
    <row r="6" spans="1:10" s="102" customFormat="1" ht="60" customHeight="1">
      <c r="A6" s="101"/>
      <c r="B6" s="101" t="s">
        <v>5</v>
      </c>
      <c r="C6" s="101" t="s">
        <v>212</v>
      </c>
      <c r="D6" s="103" t="s">
        <v>102</v>
      </c>
      <c r="E6" s="11" t="s">
        <v>193</v>
      </c>
      <c r="F6" s="11" t="s">
        <v>193</v>
      </c>
      <c r="G6" s="11" t="s">
        <v>193</v>
      </c>
      <c r="H6" s="11" t="s">
        <v>193</v>
      </c>
      <c r="I6" s="109"/>
      <c r="J6" s="121"/>
    </row>
    <row r="7" spans="1:10" s="102" customFormat="1" ht="60" customHeight="1">
      <c r="A7" s="101"/>
      <c r="B7" s="101" t="s">
        <v>74</v>
      </c>
      <c r="C7" s="101" t="s">
        <v>211</v>
      </c>
      <c r="D7" s="103" t="s">
        <v>102</v>
      </c>
      <c r="E7" s="11" t="s">
        <v>193</v>
      </c>
      <c r="F7" s="11" t="s">
        <v>193</v>
      </c>
      <c r="G7" s="11" t="s">
        <v>193</v>
      </c>
      <c r="H7" s="11" t="s">
        <v>193</v>
      </c>
      <c r="I7" s="109"/>
      <c r="J7" s="121"/>
    </row>
    <row r="8" spans="1:10" s="12" customFormat="1" ht="39.75" customHeight="1">
      <c r="A8" s="8"/>
      <c r="B8" s="9" t="s">
        <v>5</v>
      </c>
      <c r="C8" s="10" t="s">
        <v>6</v>
      </c>
      <c r="D8" s="10" t="s">
        <v>102</v>
      </c>
      <c r="E8" s="11" t="s">
        <v>120</v>
      </c>
      <c r="F8" s="11" t="s">
        <v>193</v>
      </c>
      <c r="G8" s="11" t="s">
        <v>193</v>
      </c>
      <c r="H8" s="11" t="s">
        <v>193</v>
      </c>
      <c r="I8" s="88">
        <v>40319902</v>
      </c>
      <c r="J8" s="122"/>
    </row>
    <row r="9" spans="1:10" s="12" customFormat="1" ht="39.75" customHeight="1">
      <c r="A9" s="8"/>
      <c r="B9" s="9" t="s">
        <v>7</v>
      </c>
      <c r="C9" s="10" t="s">
        <v>112</v>
      </c>
      <c r="D9" s="10" t="s">
        <v>102</v>
      </c>
      <c r="E9" s="11" t="s">
        <v>193</v>
      </c>
      <c r="F9" s="11" t="s">
        <v>193</v>
      </c>
      <c r="G9" s="11" t="s">
        <v>193</v>
      </c>
      <c r="H9" s="11" t="s">
        <v>193</v>
      </c>
      <c r="I9" s="84">
        <v>27719000</v>
      </c>
      <c r="J9" s="122"/>
    </row>
    <row r="10" spans="1:11" s="16" customFormat="1" ht="39.75" customHeight="1">
      <c r="A10" s="8"/>
      <c r="B10" s="13" t="s">
        <v>8</v>
      </c>
      <c r="C10" s="14" t="s">
        <v>9</v>
      </c>
      <c r="D10" s="14" t="s">
        <v>103</v>
      </c>
      <c r="E10" s="11" t="s">
        <v>120</v>
      </c>
      <c r="F10" s="15" t="s">
        <v>127</v>
      </c>
      <c r="G10" s="15" t="s">
        <v>128</v>
      </c>
      <c r="H10" s="15" t="s">
        <v>161</v>
      </c>
      <c r="I10" s="85">
        <v>66234000</v>
      </c>
      <c r="J10" s="123"/>
      <c r="K10" s="95"/>
    </row>
    <row r="11" spans="1:11" s="16" customFormat="1" ht="60.75">
      <c r="A11" s="8"/>
      <c r="B11" s="13" t="s">
        <v>19</v>
      </c>
      <c r="C11" s="14" t="s">
        <v>20</v>
      </c>
      <c r="D11" s="14" t="s">
        <v>116</v>
      </c>
      <c r="E11" s="15" t="s">
        <v>210</v>
      </c>
      <c r="F11" s="15" t="s">
        <v>127</v>
      </c>
      <c r="G11" s="15" t="s">
        <v>129</v>
      </c>
      <c r="H11" s="15" t="s">
        <v>139</v>
      </c>
      <c r="I11" s="87">
        <v>296635000</v>
      </c>
      <c r="J11" s="123"/>
      <c r="K11" s="96"/>
    </row>
    <row r="12" spans="1:10" s="16" customFormat="1" ht="39.75" customHeight="1">
      <c r="A12" s="8"/>
      <c r="B12" s="13" t="s">
        <v>15</v>
      </c>
      <c r="C12" s="14" t="s">
        <v>16</v>
      </c>
      <c r="D12" s="14" t="s">
        <v>103</v>
      </c>
      <c r="E12" s="11" t="s">
        <v>193</v>
      </c>
      <c r="F12" s="15" t="s">
        <v>144</v>
      </c>
      <c r="G12" s="15" t="s">
        <v>144</v>
      </c>
      <c r="H12" s="15" t="s">
        <v>143</v>
      </c>
      <c r="I12" s="85">
        <v>43579000</v>
      </c>
      <c r="J12" s="123"/>
    </row>
    <row r="13" spans="1:10" s="16" customFormat="1" ht="39.75" customHeight="1">
      <c r="A13" s="8"/>
      <c r="B13" s="13" t="s">
        <v>3</v>
      </c>
      <c r="C13" s="14" t="s">
        <v>4</v>
      </c>
      <c r="D13" s="14" t="s">
        <v>111</v>
      </c>
      <c r="E13" s="11" t="s">
        <v>193</v>
      </c>
      <c r="F13" s="11" t="s">
        <v>193</v>
      </c>
      <c r="G13" s="15" t="s">
        <v>194</v>
      </c>
      <c r="H13" s="15" t="s">
        <v>121</v>
      </c>
      <c r="I13" s="85">
        <v>64729000</v>
      </c>
      <c r="J13" s="123"/>
    </row>
    <row r="14" spans="1:10" s="16" customFormat="1" ht="39.75" customHeight="1">
      <c r="A14" s="8"/>
      <c r="B14" s="13" t="s">
        <v>5</v>
      </c>
      <c r="C14" s="14" t="s">
        <v>14</v>
      </c>
      <c r="D14" s="14" t="s">
        <v>111</v>
      </c>
      <c r="E14" s="11" t="s">
        <v>193</v>
      </c>
      <c r="F14" s="11" t="s">
        <v>193</v>
      </c>
      <c r="G14" s="15" t="s">
        <v>197</v>
      </c>
      <c r="H14" s="15" t="s">
        <v>198</v>
      </c>
      <c r="I14" s="85">
        <v>70898000</v>
      </c>
      <c r="J14" s="123"/>
    </row>
    <row r="15" spans="1:10" s="16" customFormat="1" ht="39.75" customHeight="1">
      <c r="A15" s="8"/>
      <c r="B15" s="13" t="s">
        <v>17</v>
      </c>
      <c r="C15" s="14" t="s">
        <v>18</v>
      </c>
      <c r="D15" s="14" t="s">
        <v>103</v>
      </c>
      <c r="E15" s="11" t="s">
        <v>193</v>
      </c>
      <c r="F15" s="15" t="s">
        <v>129</v>
      </c>
      <c r="G15" s="15" t="s">
        <v>164</v>
      </c>
      <c r="H15" s="15" t="s">
        <v>136</v>
      </c>
      <c r="I15" s="85">
        <v>38937000</v>
      </c>
      <c r="J15" s="123"/>
    </row>
    <row r="16" spans="1:10" s="16" customFormat="1" ht="39.75" customHeight="1">
      <c r="A16" s="8"/>
      <c r="B16" s="13" t="s">
        <v>21</v>
      </c>
      <c r="C16" s="14" t="s">
        <v>22</v>
      </c>
      <c r="D16" s="14" t="s">
        <v>117</v>
      </c>
      <c r="E16" s="15" t="s">
        <v>209</v>
      </c>
      <c r="F16" s="15" t="s">
        <v>158</v>
      </c>
      <c r="G16" s="15" t="s">
        <v>158</v>
      </c>
      <c r="H16" s="15" t="s">
        <v>132</v>
      </c>
      <c r="I16" s="85">
        <v>97815000</v>
      </c>
      <c r="J16" s="123"/>
    </row>
    <row r="17" spans="1:10" s="16" customFormat="1" ht="39.75" customHeight="1">
      <c r="A17" s="8"/>
      <c r="B17" s="13" t="s">
        <v>12</v>
      </c>
      <c r="C17" s="14" t="s">
        <v>13</v>
      </c>
      <c r="D17" s="14" t="s">
        <v>103</v>
      </c>
      <c r="E17" s="11" t="s">
        <v>193</v>
      </c>
      <c r="F17" s="15" t="s">
        <v>125</v>
      </c>
      <c r="G17" s="15" t="s">
        <v>125</v>
      </c>
      <c r="H17" s="15" t="s">
        <v>131</v>
      </c>
      <c r="I17" s="85">
        <v>21522000</v>
      </c>
      <c r="J17" s="123"/>
    </row>
    <row r="18" spans="1:11" s="16" customFormat="1" ht="39.75" customHeight="1">
      <c r="A18" s="8"/>
      <c r="B18" s="13" t="s">
        <v>10</v>
      </c>
      <c r="C18" s="14" t="s">
        <v>11</v>
      </c>
      <c r="D18" s="14" t="s">
        <v>111</v>
      </c>
      <c r="E18" s="11" t="s">
        <v>193</v>
      </c>
      <c r="F18" s="11" t="s">
        <v>193</v>
      </c>
      <c r="G18" s="15" t="s">
        <v>199</v>
      </c>
      <c r="H18" s="15" t="s">
        <v>124</v>
      </c>
      <c r="I18" s="85">
        <v>6496000</v>
      </c>
      <c r="J18" s="123"/>
      <c r="K18" s="96"/>
    </row>
    <row r="19" spans="1:10" s="16" customFormat="1" ht="39.75" customHeight="1">
      <c r="A19" s="8"/>
      <c r="B19" s="13" t="s">
        <v>23</v>
      </c>
      <c r="C19" s="14" t="s">
        <v>24</v>
      </c>
      <c r="D19" s="14" t="s">
        <v>103</v>
      </c>
      <c r="E19" s="11" t="s">
        <v>193</v>
      </c>
      <c r="F19" s="15" t="s">
        <v>144</v>
      </c>
      <c r="G19" s="15" t="s">
        <v>144</v>
      </c>
      <c r="H19" s="15" t="s">
        <v>119</v>
      </c>
      <c r="I19" s="85">
        <v>63507000</v>
      </c>
      <c r="J19" s="123"/>
    </row>
    <row r="20" spans="1:10" s="16" customFormat="1" ht="39.75" customHeight="1">
      <c r="A20" s="8"/>
      <c r="B20" s="13" t="s">
        <v>25</v>
      </c>
      <c r="C20" s="14" t="s">
        <v>26</v>
      </c>
      <c r="D20" s="14" t="s">
        <v>103</v>
      </c>
      <c r="E20" s="11" t="s">
        <v>193</v>
      </c>
      <c r="F20" s="15" t="s">
        <v>195</v>
      </c>
      <c r="G20" s="15" t="s">
        <v>195</v>
      </c>
      <c r="H20" s="15" t="s">
        <v>196</v>
      </c>
      <c r="I20" s="85">
        <v>36156000</v>
      </c>
      <c r="J20" s="123"/>
    </row>
    <row r="21" spans="1:10" s="16" customFormat="1" ht="39.75" customHeight="1">
      <c r="A21" s="8"/>
      <c r="B21" s="13" t="s">
        <v>27</v>
      </c>
      <c r="C21" s="14" t="s">
        <v>28</v>
      </c>
      <c r="D21" s="14" t="s">
        <v>103</v>
      </c>
      <c r="E21" s="11" t="s">
        <v>193</v>
      </c>
      <c r="F21" s="15" t="s">
        <v>122</v>
      </c>
      <c r="G21" s="15" t="s">
        <v>122</v>
      </c>
      <c r="H21" s="15" t="s">
        <v>123</v>
      </c>
      <c r="I21" s="85">
        <v>341905000</v>
      </c>
      <c r="J21" s="123"/>
    </row>
    <row r="22" spans="1:10" s="16" customFormat="1" ht="39.75" customHeight="1">
      <c r="A22" s="8"/>
      <c r="B22" s="13" t="s">
        <v>29</v>
      </c>
      <c r="C22" s="14" t="s">
        <v>30</v>
      </c>
      <c r="D22" s="14" t="s">
        <v>103</v>
      </c>
      <c r="E22" s="11" t="s">
        <v>193</v>
      </c>
      <c r="F22" s="15" t="s">
        <v>142</v>
      </c>
      <c r="G22" s="15" t="s">
        <v>142</v>
      </c>
      <c r="H22" s="15" t="s">
        <v>165</v>
      </c>
      <c r="I22" s="85">
        <v>261279000</v>
      </c>
      <c r="J22" s="123"/>
    </row>
    <row r="23" spans="1:10" s="16" customFormat="1" ht="39.75" customHeight="1">
      <c r="A23" s="8"/>
      <c r="B23" s="13" t="s">
        <v>31</v>
      </c>
      <c r="C23" s="14" t="s">
        <v>32</v>
      </c>
      <c r="D23" s="14" t="s">
        <v>103</v>
      </c>
      <c r="E23" s="11" t="s">
        <v>193</v>
      </c>
      <c r="F23" s="15" t="s">
        <v>142</v>
      </c>
      <c r="G23" s="15" t="s">
        <v>142</v>
      </c>
      <c r="H23" s="15" t="s">
        <v>140</v>
      </c>
      <c r="I23" s="85">
        <v>91902000</v>
      </c>
      <c r="J23" s="123"/>
    </row>
    <row r="24" spans="1:10" s="16" customFormat="1" ht="39.75" customHeight="1">
      <c r="A24" s="105"/>
      <c r="B24" s="47"/>
      <c r="C24" s="48"/>
      <c r="D24" s="48"/>
      <c r="E24" s="106"/>
      <c r="F24" s="107"/>
      <c r="G24" s="107"/>
      <c r="H24" s="119" t="s">
        <v>224</v>
      </c>
      <c r="I24" s="108"/>
      <c r="J24" s="47"/>
    </row>
    <row r="25" spans="1:8" ht="20.25">
      <c r="A25" s="5"/>
      <c r="B25" s="104" t="s">
        <v>213</v>
      </c>
      <c r="H25" s="120" t="s">
        <v>225</v>
      </c>
    </row>
    <row r="26" spans="1:2" ht="20.25">
      <c r="A26" s="5"/>
      <c r="B26" s="17" t="s">
        <v>214</v>
      </c>
    </row>
    <row r="27" spans="1:2" ht="20.25">
      <c r="A27" s="5"/>
      <c r="B27" s="17" t="s">
        <v>215</v>
      </c>
    </row>
    <row r="28" spans="1:2" ht="20.25">
      <c r="A28" s="5"/>
      <c r="B28" s="17" t="s">
        <v>216</v>
      </c>
    </row>
    <row r="29" spans="1:2" ht="20.25">
      <c r="A29" s="5"/>
      <c r="B29" s="17" t="s">
        <v>219</v>
      </c>
    </row>
    <row r="30" ht="20.25">
      <c r="A30" s="5"/>
    </row>
    <row r="31" ht="20.25">
      <c r="A31" s="5"/>
    </row>
    <row r="32" spans="1:2" ht="20.25">
      <c r="A32" s="5"/>
      <c r="B32" s="17" t="s">
        <v>217</v>
      </c>
    </row>
    <row r="33" spans="1:2" ht="20.25">
      <c r="A33" s="5"/>
      <c r="B33" s="17" t="s">
        <v>218</v>
      </c>
    </row>
    <row r="34" ht="20.25">
      <c r="A34" s="5"/>
    </row>
    <row r="35" ht="20.25">
      <c r="A35" s="5"/>
    </row>
    <row r="36" spans="1:2" ht="20.25">
      <c r="A36" s="5"/>
      <c r="B36" s="17" t="s">
        <v>179</v>
      </c>
    </row>
    <row r="37" spans="1:2" ht="20.25">
      <c r="A37" s="5"/>
      <c r="B37" s="17" t="s">
        <v>220</v>
      </c>
    </row>
    <row r="38" spans="1:2" ht="20.25">
      <c r="A38" s="5"/>
      <c r="B38" s="17" t="s">
        <v>221</v>
      </c>
    </row>
    <row r="39" ht="20.25">
      <c r="A39" s="5"/>
    </row>
    <row r="40" ht="20.25">
      <c r="A40" s="5"/>
    </row>
    <row r="41" ht="20.25">
      <c r="A41" s="5"/>
    </row>
    <row r="42" ht="20.25">
      <c r="A42" s="5"/>
    </row>
    <row r="43" ht="20.25">
      <c r="A43" s="5"/>
    </row>
    <row r="44" ht="20.25">
      <c r="A44" s="5"/>
    </row>
    <row r="45" ht="20.25">
      <c r="A45" s="5"/>
    </row>
    <row r="46" ht="20.25">
      <c r="A46" s="5"/>
    </row>
    <row r="47" ht="20.25">
      <c r="A47" s="5"/>
    </row>
    <row r="48" ht="20.25">
      <c r="A48" s="5"/>
    </row>
    <row r="49" ht="20.25">
      <c r="A49" s="5"/>
    </row>
    <row r="50" ht="20.25">
      <c r="A50" s="5"/>
    </row>
    <row r="51" spans="1:5" ht="20.25">
      <c r="A51" s="5"/>
      <c r="E51" s="49"/>
    </row>
  </sheetData>
  <sheetProtection/>
  <mergeCells count="2">
    <mergeCell ref="A1:J1"/>
    <mergeCell ref="E4:H4"/>
  </mergeCells>
  <printOptions horizontalCentered="1"/>
  <pageMargins left="0.55" right="0.5" top="0.81" bottom="0.75" header="0.42" footer="0.3"/>
  <pageSetup horizontalDpi="600" verticalDpi="600" orientation="landscape" scale="30" r:id="rId2"/>
  <headerFooter alignWithMargins="0">
    <oddHeader>&amp;L&amp;G&amp;C&amp;"-,Bold"&amp;26 SB 1732 and Other Capital Projects List&amp;18
&amp;R&amp;18October 2, 2009&amp;12
</oddHeader>
    <oddFooter>&amp;C&amp;P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Layout" zoomScale="80" zoomScaleNormal="80" zoomScalePageLayoutView="80" workbookViewId="0" topLeftCell="A1">
      <selection activeCell="F9" sqref="F9"/>
    </sheetView>
  </sheetViews>
  <sheetFormatPr defaultColWidth="9.140625" defaultRowHeight="15"/>
  <cols>
    <col min="1" max="1" width="6.140625" style="17" bestFit="1" customWidth="1"/>
    <col min="2" max="2" width="17.00390625" style="17" hidden="1" customWidth="1"/>
    <col min="3" max="3" width="18.140625" style="17" customWidth="1"/>
    <col min="4" max="4" width="23.421875" style="17" customWidth="1"/>
    <col min="5" max="5" width="42.140625" style="18" customWidth="1"/>
    <col min="6" max="6" width="35.140625" style="18" customWidth="1"/>
    <col min="7" max="9" width="25.7109375" style="17" customWidth="1"/>
    <col min="10" max="10" width="27.00390625" style="17" customWidth="1"/>
    <col min="11" max="11" width="26.140625" style="17" customWidth="1"/>
    <col min="12" max="16384" width="9.140625" style="17" customWidth="1"/>
  </cols>
  <sheetData>
    <row r="1" spans="1:11" ht="26.25">
      <c r="A1" s="130" t="s">
        <v>302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3" spans="1:11" s="5" customFormat="1" ht="20.25">
      <c r="A3" s="2" t="s">
        <v>180</v>
      </c>
      <c r="B3" s="2" t="s">
        <v>181</v>
      </c>
      <c r="C3" s="2" t="s">
        <v>181</v>
      </c>
      <c r="D3" s="2" t="s">
        <v>182</v>
      </c>
      <c r="E3" s="3" t="s">
        <v>183</v>
      </c>
      <c r="F3" s="3" t="s">
        <v>184</v>
      </c>
      <c r="G3" s="4" t="s">
        <v>185</v>
      </c>
      <c r="H3" s="4" t="s">
        <v>186</v>
      </c>
      <c r="I3" s="4" t="s">
        <v>187</v>
      </c>
      <c r="J3" s="4" t="s">
        <v>188</v>
      </c>
      <c r="K3" s="4" t="s">
        <v>189</v>
      </c>
    </row>
    <row r="4" spans="1:11" s="5" customFormat="1" ht="23.25">
      <c r="A4" s="77"/>
      <c r="B4" s="77"/>
      <c r="C4" s="77"/>
      <c r="D4" s="77"/>
      <c r="E4" s="78"/>
      <c r="F4" s="78"/>
      <c r="G4" s="66" t="s">
        <v>293</v>
      </c>
      <c r="H4" s="66"/>
      <c r="I4" s="66"/>
      <c r="J4" s="66"/>
      <c r="K4" s="80"/>
    </row>
    <row r="5" spans="1:11" s="7" customFormat="1" ht="60.75">
      <c r="A5" s="24" t="s">
        <v>0</v>
      </c>
      <c r="B5" s="24" t="s">
        <v>110</v>
      </c>
      <c r="C5" s="24" t="s">
        <v>241</v>
      </c>
      <c r="D5" s="24" t="s">
        <v>1</v>
      </c>
      <c r="E5" s="24" t="s">
        <v>2</v>
      </c>
      <c r="F5" s="24" t="s">
        <v>101</v>
      </c>
      <c r="G5" s="24" t="s">
        <v>202</v>
      </c>
      <c r="H5" s="24" t="s">
        <v>203</v>
      </c>
      <c r="I5" s="26" t="s">
        <v>204</v>
      </c>
      <c r="J5" s="27" t="s">
        <v>205</v>
      </c>
      <c r="K5" s="24" t="s">
        <v>294</v>
      </c>
    </row>
    <row r="6" spans="1:11" s="16" customFormat="1" ht="45" customHeight="1">
      <c r="A6" s="29">
        <v>1</v>
      </c>
      <c r="B6" s="13" t="s">
        <v>40</v>
      </c>
      <c r="C6" s="15" t="s">
        <v>265</v>
      </c>
      <c r="D6" s="13" t="s">
        <v>33</v>
      </c>
      <c r="E6" s="14" t="s">
        <v>34</v>
      </c>
      <c r="F6" s="138" t="s">
        <v>308</v>
      </c>
      <c r="G6" s="15" t="s">
        <v>266</v>
      </c>
      <c r="H6" s="15" t="s">
        <v>267</v>
      </c>
      <c r="I6" s="15" t="s">
        <v>267</v>
      </c>
      <c r="J6" s="15" t="s">
        <v>272</v>
      </c>
      <c r="K6" s="31">
        <v>83367000</v>
      </c>
    </row>
    <row r="7" spans="1:11" s="16" customFormat="1" ht="46.5" customHeight="1">
      <c r="A7" s="29">
        <f aca="true" t="shared" si="0" ref="A7:A14">A6+1</f>
        <v>2</v>
      </c>
      <c r="B7" s="13" t="s">
        <v>40</v>
      </c>
      <c r="C7" s="15" t="s">
        <v>265</v>
      </c>
      <c r="D7" s="9" t="s">
        <v>19</v>
      </c>
      <c r="E7" s="14" t="s">
        <v>35</v>
      </c>
      <c r="F7" s="138" t="s">
        <v>308</v>
      </c>
      <c r="G7" s="15" t="s">
        <v>266</v>
      </c>
      <c r="H7" s="15" t="s">
        <v>268</v>
      </c>
      <c r="I7" s="15" t="s">
        <v>268</v>
      </c>
      <c r="J7" s="15" t="s">
        <v>269</v>
      </c>
      <c r="K7" s="31">
        <v>129027000</v>
      </c>
    </row>
    <row r="8" spans="1:11" s="16" customFormat="1" ht="39.75" customHeight="1">
      <c r="A8" s="29">
        <f t="shared" si="0"/>
        <v>3</v>
      </c>
      <c r="B8" s="13" t="s">
        <v>40</v>
      </c>
      <c r="C8" s="15" t="s">
        <v>265</v>
      </c>
      <c r="D8" s="13" t="s">
        <v>36</v>
      </c>
      <c r="E8" s="14" t="s">
        <v>37</v>
      </c>
      <c r="F8" s="138" t="s">
        <v>308</v>
      </c>
      <c r="G8" s="15" t="s">
        <v>266</v>
      </c>
      <c r="H8" s="15" t="s">
        <v>268</v>
      </c>
      <c r="I8" s="15" t="s">
        <v>268</v>
      </c>
      <c r="J8" s="15" t="s">
        <v>269</v>
      </c>
      <c r="K8" s="31">
        <v>78131000</v>
      </c>
    </row>
    <row r="9" spans="1:11" s="16" customFormat="1" ht="39.75" customHeight="1">
      <c r="A9" s="29">
        <f t="shared" si="0"/>
        <v>4</v>
      </c>
      <c r="B9" s="13" t="s">
        <v>40</v>
      </c>
      <c r="C9" s="15" t="s">
        <v>265</v>
      </c>
      <c r="D9" s="13" t="s">
        <v>38</v>
      </c>
      <c r="E9" s="14" t="s">
        <v>39</v>
      </c>
      <c r="F9" s="138" t="s">
        <v>308</v>
      </c>
      <c r="G9" s="15" t="s">
        <v>266</v>
      </c>
      <c r="H9" s="15" t="s">
        <v>268</v>
      </c>
      <c r="I9" s="15" t="s">
        <v>286</v>
      </c>
      <c r="J9" s="15" t="s">
        <v>274</v>
      </c>
      <c r="K9" s="31">
        <v>172940000</v>
      </c>
    </row>
    <row r="10" spans="1:11" s="16" customFormat="1" ht="41.25" customHeight="1">
      <c r="A10" s="29">
        <f t="shared" si="0"/>
        <v>5</v>
      </c>
      <c r="B10" s="13" t="s">
        <v>40</v>
      </c>
      <c r="C10" s="15" t="s">
        <v>265</v>
      </c>
      <c r="D10" s="13" t="s">
        <v>41</v>
      </c>
      <c r="E10" s="14" t="s">
        <v>42</v>
      </c>
      <c r="F10" s="138" t="s">
        <v>308</v>
      </c>
      <c r="G10" s="15" t="s">
        <v>266</v>
      </c>
      <c r="H10" s="15" t="s">
        <v>283</v>
      </c>
      <c r="I10" s="15" t="s">
        <v>283</v>
      </c>
      <c r="J10" s="15" t="s">
        <v>276</v>
      </c>
      <c r="K10" s="31">
        <v>77288000</v>
      </c>
    </row>
    <row r="11" spans="1:11" s="16" customFormat="1" ht="39.75" customHeight="1">
      <c r="A11" s="29">
        <f t="shared" si="0"/>
        <v>6</v>
      </c>
      <c r="B11" s="13" t="s">
        <v>40</v>
      </c>
      <c r="C11" s="15" t="s">
        <v>265</v>
      </c>
      <c r="D11" s="13" t="s">
        <v>43</v>
      </c>
      <c r="E11" s="14" t="s">
        <v>44</v>
      </c>
      <c r="F11" s="138" t="s">
        <v>308</v>
      </c>
      <c r="G11" s="15" t="s">
        <v>266</v>
      </c>
      <c r="H11" s="15" t="s">
        <v>267</v>
      </c>
      <c r="I11" s="15" t="s">
        <v>267</v>
      </c>
      <c r="J11" s="15" t="s">
        <v>269</v>
      </c>
      <c r="K11" s="31">
        <v>71744000</v>
      </c>
    </row>
    <row r="12" spans="1:11" s="16" customFormat="1" ht="39.75" customHeight="1">
      <c r="A12" s="29">
        <f t="shared" si="0"/>
        <v>7</v>
      </c>
      <c r="B12" s="13" t="s">
        <v>40</v>
      </c>
      <c r="C12" s="15" t="s">
        <v>265</v>
      </c>
      <c r="D12" s="13" t="s">
        <v>45</v>
      </c>
      <c r="E12" s="14" t="s">
        <v>46</v>
      </c>
      <c r="F12" s="138" t="s">
        <v>308</v>
      </c>
      <c r="G12" s="15" t="s">
        <v>266</v>
      </c>
      <c r="H12" s="15" t="s">
        <v>267</v>
      </c>
      <c r="I12" s="15" t="s">
        <v>267</v>
      </c>
      <c r="J12" s="15" t="s">
        <v>269</v>
      </c>
      <c r="K12" s="31">
        <v>65220000</v>
      </c>
    </row>
    <row r="13" spans="1:11" s="16" customFormat="1" ht="39.75" customHeight="1">
      <c r="A13" s="29">
        <f t="shared" si="0"/>
        <v>8</v>
      </c>
      <c r="B13" s="13" t="s">
        <v>40</v>
      </c>
      <c r="C13" s="15" t="s">
        <v>265</v>
      </c>
      <c r="D13" s="13" t="s">
        <v>23</v>
      </c>
      <c r="E13" s="14" t="s">
        <v>47</v>
      </c>
      <c r="F13" s="138" t="s">
        <v>308</v>
      </c>
      <c r="G13" s="15" t="s">
        <v>266</v>
      </c>
      <c r="H13" s="15" t="s">
        <v>267</v>
      </c>
      <c r="I13" s="15" t="s">
        <v>267</v>
      </c>
      <c r="J13" s="15" t="s">
        <v>272</v>
      </c>
      <c r="K13" s="31">
        <v>84415000</v>
      </c>
    </row>
    <row r="14" spans="1:11" s="16" customFormat="1" ht="39.75" customHeight="1">
      <c r="A14" s="29">
        <f t="shared" si="0"/>
        <v>9</v>
      </c>
      <c r="B14" s="13" t="s">
        <v>40</v>
      </c>
      <c r="C14" s="15" t="s">
        <v>265</v>
      </c>
      <c r="D14" s="13" t="s">
        <v>8</v>
      </c>
      <c r="E14" s="14" t="s">
        <v>115</v>
      </c>
      <c r="F14" s="138" t="s">
        <v>308</v>
      </c>
      <c r="G14" s="15" t="s">
        <v>266</v>
      </c>
      <c r="H14" s="15" t="s">
        <v>283</v>
      </c>
      <c r="I14" s="15" t="s">
        <v>283</v>
      </c>
      <c r="J14" s="15" t="s">
        <v>274</v>
      </c>
      <c r="K14" s="31">
        <v>509230000</v>
      </c>
    </row>
    <row r="15" spans="1:11" s="16" customFormat="1" ht="39.75" customHeight="1">
      <c r="A15" s="29">
        <f aca="true" t="shared" si="1" ref="A15:A20">A14+1</f>
        <v>10</v>
      </c>
      <c r="B15" s="13" t="s">
        <v>40</v>
      </c>
      <c r="C15" s="15" t="s">
        <v>265</v>
      </c>
      <c r="D15" s="13" t="s">
        <v>49</v>
      </c>
      <c r="E15" s="14" t="s">
        <v>50</v>
      </c>
      <c r="F15" s="138" t="s">
        <v>308</v>
      </c>
      <c r="G15" s="15" t="s">
        <v>266</v>
      </c>
      <c r="H15" s="15" t="s">
        <v>283</v>
      </c>
      <c r="I15" s="15" t="s">
        <v>283</v>
      </c>
      <c r="J15" s="15" t="s">
        <v>269</v>
      </c>
      <c r="K15" s="31">
        <v>211779000</v>
      </c>
    </row>
    <row r="16" spans="1:11" s="16" customFormat="1" ht="39.75" customHeight="1">
      <c r="A16" s="29">
        <f t="shared" si="1"/>
        <v>11</v>
      </c>
      <c r="B16" s="13" t="s">
        <v>40</v>
      </c>
      <c r="C16" s="15" t="s">
        <v>265</v>
      </c>
      <c r="D16" s="13" t="s">
        <v>53</v>
      </c>
      <c r="E16" s="14" t="s">
        <v>54</v>
      </c>
      <c r="F16" s="138" t="s">
        <v>308</v>
      </c>
      <c r="G16" s="15" t="s">
        <v>266</v>
      </c>
      <c r="H16" s="15" t="s">
        <v>275</v>
      </c>
      <c r="I16" s="15" t="s">
        <v>275</v>
      </c>
      <c r="J16" s="15" t="s">
        <v>272</v>
      </c>
      <c r="K16" s="31">
        <v>240125000</v>
      </c>
    </row>
    <row r="17" spans="1:11" s="16" customFormat="1" ht="39.75" customHeight="1">
      <c r="A17" s="29">
        <f t="shared" si="1"/>
        <v>12</v>
      </c>
      <c r="B17" s="13" t="s">
        <v>40</v>
      </c>
      <c r="C17" s="15" t="s">
        <v>265</v>
      </c>
      <c r="D17" s="13" t="s">
        <v>55</v>
      </c>
      <c r="E17" s="14" t="s">
        <v>113</v>
      </c>
      <c r="F17" s="138" t="s">
        <v>308</v>
      </c>
      <c r="G17" s="15" t="s">
        <v>285</v>
      </c>
      <c r="H17" s="15" t="s">
        <v>279</v>
      </c>
      <c r="I17" s="15" t="s">
        <v>279</v>
      </c>
      <c r="J17" s="15" t="s">
        <v>286</v>
      </c>
      <c r="K17" s="31">
        <v>100626000</v>
      </c>
    </row>
    <row r="18" spans="1:11" s="16" customFormat="1" ht="39.75" customHeight="1">
      <c r="A18" s="29">
        <f t="shared" si="1"/>
        <v>13</v>
      </c>
      <c r="B18" s="13" t="s">
        <v>40</v>
      </c>
      <c r="C18" s="15" t="s">
        <v>265</v>
      </c>
      <c r="D18" s="13" t="s">
        <v>51</v>
      </c>
      <c r="E18" s="14" t="s">
        <v>52</v>
      </c>
      <c r="F18" s="138" t="s">
        <v>308</v>
      </c>
      <c r="G18" s="15" t="s">
        <v>284</v>
      </c>
      <c r="H18" s="15" t="s">
        <v>266</v>
      </c>
      <c r="I18" s="15" t="s">
        <v>266</v>
      </c>
      <c r="J18" s="15" t="s">
        <v>280</v>
      </c>
      <c r="K18" s="31">
        <v>26893000</v>
      </c>
    </row>
    <row r="19" spans="1:11" ht="45" customHeight="1">
      <c r="A19" s="29">
        <f t="shared" si="1"/>
        <v>14</v>
      </c>
      <c r="B19" s="35" t="s">
        <v>40</v>
      </c>
      <c r="C19" s="15" t="s">
        <v>265</v>
      </c>
      <c r="D19" s="35" t="s">
        <v>56</v>
      </c>
      <c r="E19" s="36" t="s">
        <v>57</v>
      </c>
      <c r="F19" s="138" t="s">
        <v>308</v>
      </c>
      <c r="G19" s="30" t="s">
        <v>314</v>
      </c>
      <c r="H19" s="30" t="s">
        <v>266</v>
      </c>
      <c r="I19" s="30" t="s">
        <v>266</v>
      </c>
      <c r="J19" s="30" t="s">
        <v>268</v>
      </c>
      <c r="K19" s="168" t="s">
        <v>319</v>
      </c>
    </row>
    <row r="20" spans="1:11" s="16" customFormat="1" ht="60.75">
      <c r="A20" s="29">
        <f t="shared" si="1"/>
        <v>15</v>
      </c>
      <c r="B20" s="13" t="s">
        <v>40</v>
      </c>
      <c r="C20" s="15" t="s">
        <v>265</v>
      </c>
      <c r="D20" s="13" t="s">
        <v>48</v>
      </c>
      <c r="E20" s="14" t="s">
        <v>114</v>
      </c>
      <c r="F20" s="138" t="s">
        <v>308</v>
      </c>
      <c r="G20" s="15" t="s">
        <v>281</v>
      </c>
      <c r="H20" s="15" t="s">
        <v>266</v>
      </c>
      <c r="I20" s="15" t="s">
        <v>266</v>
      </c>
      <c r="J20" s="15" t="s">
        <v>268</v>
      </c>
      <c r="K20" s="168" t="s">
        <v>320</v>
      </c>
    </row>
    <row r="21" spans="1:11" s="16" customFormat="1" ht="39.75" customHeight="1">
      <c r="A21" s="124"/>
      <c r="B21" s="47"/>
      <c r="C21" s="47"/>
      <c r="D21" s="47"/>
      <c r="E21" s="48"/>
      <c r="F21" s="48"/>
      <c r="G21" s="107"/>
      <c r="H21" s="156"/>
      <c r="I21" s="156"/>
      <c r="J21" s="154" t="s">
        <v>311</v>
      </c>
      <c r="K21" s="167">
        <f>SUM(K6:K20)+184080000+130010000</f>
        <v>2164875000</v>
      </c>
    </row>
    <row r="22" spans="1:11" s="16" customFormat="1" ht="20.25">
      <c r="A22" s="124"/>
      <c r="B22" s="47"/>
      <c r="C22" s="47"/>
      <c r="D22" s="47"/>
      <c r="E22" s="48"/>
      <c r="F22" s="48"/>
      <c r="G22" s="107"/>
      <c r="H22" s="107"/>
      <c r="I22" s="107"/>
      <c r="J22" s="119"/>
      <c r="K22" s="127"/>
    </row>
    <row r="23" spans="1:11" s="16" customFormat="1" ht="20.25">
      <c r="A23" s="124"/>
      <c r="B23" s="47"/>
      <c r="C23" s="1" t="s">
        <v>179</v>
      </c>
      <c r="D23" s="142"/>
      <c r="E23" s="143"/>
      <c r="F23" s="143"/>
      <c r="G23" s="144"/>
      <c r="H23" s="107"/>
      <c r="I23" s="107"/>
      <c r="J23" s="119"/>
      <c r="K23" s="127"/>
    </row>
    <row r="24" spans="1:11" s="16" customFormat="1" ht="20.25">
      <c r="A24" s="124"/>
      <c r="B24" s="47"/>
      <c r="C24" s="145" t="s">
        <v>291</v>
      </c>
      <c r="D24" s="142"/>
      <c r="E24" s="143"/>
      <c r="F24" s="143"/>
      <c r="G24" s="144"/>
      <c r="H24" s="107"/>
      <c r="I24" s="107"/>
      <c r="J24" s="119"/>
      <c r="K24" s="127"/>
    </row>
    <row r="25" spans="1:11" s="16" customFormat="1" ht="20.25">
      <c r="A25" s="124"/>
      <c r="B25" s="47"/>
      <c r="C25" s="145" t="s">
        <v>301</v>
      </c>
      <c r="D25" s="142"/>
      <c r="E25" s="143"/>
      <c r="F25" s="143"/>
      <c r="G25" s="144"/>
      <c r="H25" s="107"/>
      <c r="I25" s="107"/>
      <c r="J25" s="119"/>
      <c r="K25" s="127"/>
    </row>
    <row r="26" spans="1:11" s="16" customFormat="1" ht="20.25">
      <c r="A26" s="124"/>
      <c r="B26" s="47"/>
      <c r="C26" s="47"/>
      <c r="D26" s="33"/>
      <c r="E26" s="33"/>
      <c r="F26" s="33"/>
      <c r="G26" s="33"/>
      <c r="H26" s="107"/>
      <c r="I26" s="107"/>
      <c r="J26" s="107"/>
      <c r="K26" s="127"/>
    </row>
    <row r="27" spans="1:11" s="16" customFormat="1" ht="20.25">
      <c r="A27" s="124"/>
      <c r="B27" s="47"/>
      <c r="C27" s="47"/>
      <c r="D27" s="133"/>
      <c r="E27" s="133"/>
      <c r="F27" s="133"/>
      <c r="G27" s="133"/>
      <c r="H27" s="107"/>
      <c r="I27" s="107"/>
      <c r="J27" s="107"/>
      <c r="K27" s="127"/>
    </row>
    <row r="28" spans="1:11" s="16" customFormat="1" ht="20.25">
      <c r="A28" s="124"/>
      <c r="B28" s="47"/>
      <c r="C28" s="142" t="s">
        <v>295</v>
      </c>
      <c r="D28" s="142"/>
      <c r="E28" s="143"/>
      <c r="F28" s="143"/>
      <c r="G28" s="144"/>
      <c r="H28" s="107"/>
      <c r="I28" s="107"/>
      <c r="J28" s="107"/>
      <c r="K28" s="127"/>
    </row>
    <row r="29" spans="3:7" ht="20.25">
      <c r="C29" s="1" t="s">
        <v>292</v>
      </c>
      <c r="D29" s="1"/>
      <c r="E29" s="150"/>
      <c r="F29" s="150"/>
      <c r="G29" s="1"/>
    </row>
    <row r="30" spans="3:7" ht="20.25">
      <c r="C30" s="1" t="s">
        <v>316</v>
      </c>
      <c r="D30" s="1"/>
      <c r="E30" s="150"/>
      <c r="F30" s="150"/>
      <c r="G30" s="1"/>
    </row>
    <row r="31" spans="3:7" ht="43.5" customHeight="1">
      <c r="C31" s="162" t="s">
        <v>315</v>
      </c>
      <c r="D31" s="162"/>
      <c r="E31" s="162"/>
      <c r="F31" s="162"/>
      <c r="G31" s="162"/>
    </row>
    <row r="36" spans="5:6" ht="46.5" customHeight="1">
      <c r="E36" s="17"/>
      <c r="F36" s="17"/>
    </row>
  </sheetData>
  <sheetProtection/>
  <mergeCells count="4">
    <mergeCell ref="C31:G31"/>
    <mergeCell ref="A1:K1"/>
    <mergeCell ref="G4:J4"/>
    <mergeCell ref="D26:G26"/>
  </mergeCells>
  <printOptions horizontalCentered="1"/>
  <pageMargins left="0.4" right="0.4" top="0.87" bottom="0.73" header="0.3" footer="0.3"/>
  <pageSetup fitToHeight="2" horizontalDpi="600" verticalDpi="600" orientation="landscape" scale="42" r:id="rId2"/>
  <headerFooter alignWithMargins="0">
    <oddHeader>&amp;L&amp;G&amp;C&amp;"-,Bold"&amp;22Attachment C
Courthouse Capital Construction Program
December 29, 2009</oddHeader>
    <oddFooter>&amp;C&amp;14&amp;P of &amp;N</oddFooter>
  </headerFooter>
  <rowBreaks count="1" manualBreakCount="1">
    <brk id="26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Layout" zoomScaleNormal="60" workbookViewId="0" topLeftCell="F1">
      <selection activeCell="H6" sqref="H6"/>
    </sheetView>
  </sheetViews>
  <sheetFormatPr defaultColWidth="9.140625" defaultRowHeight="15"/>
  <cols>
    <col min="1" max="1" width="6.421875" style="17" customWidth="1"/>
    <col min="2" max="2" width="40.00390625" style="17" hidden="1" customWidth="1"/>
    <col min="3" max="3" width="23.57421875" style="17" customWidth="1"/>
    <col min="4" max="4" width="23.421875" style="17" customWidth="1"/>
    <col min="5" max="5" width="42.140625" style="18" customWidth="1"/>
    <col min="6" max="6" width="38.421875" style="67" customWidth="1"/>
    <col min="7" max="9" width="25.7109375" style="17" customWidth="1"/>
    <col min="10" max="10" width="28.421875" style="17" customWidth="1"/>
    <col min="11" max="11" width="29.7109375" style="17" customWidth="1"/>
    <col min="12" max="16384" width="9.140625" style="17" customWidth="1"/>
  </cols>
  <sheetData>
    <row r="1" spans="1:11" ht="26.25">
      <c r="A1" s="130" t="s">
        <v>303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3" spans="1:11" s="5" customFormat="1" ht="20.25">
      <c r="A3" s="2" t="s">
        <v>180</v>
      </c>
      <c r="B3" s="2" t="s">
        <v>181</v>
      </c>
      <c r="C3" s="2" t="s">
        <v>181</v>
      </c>
      <c r="D3" s="2" t="s">
        <v>182</v>
      </c>
      <c r="E3" s="3" t="s">
        <v>183</v>
      </c>
      <c r="F3" s="4" t="s">
        <v>184</v>
      </c>
      <c r="G3" s="4" t="s">
        <v>185</v>
      </c>
      <c r="H3" s="4" t="s">
        <v>186</v>
      </c>
      <c r="I3" s="4" t="s">
        <v>187</v>
      </c>
      <c r="J3" s="4" t="s">
        <v>188</v>
      </c>
      <c r="K3" s="4" t="s">
        <v>189</v>
      </c>
    </row>
    <row r="4" spans="1:11" s="5" customFormat="1" ht="23.25">
      <c r="A4" s="92"/>
      <c r="B4" s="89"/>
      <c r="C4" s="134"/>
      <c r="D4" s="92"/>
      <c r="E4" s="90"/>
      <c r="F4" s="94"/>
      <c r="G4" s="171" t="s">
        <v>322</v>
      </c>
      <c r="H4" s="172"/>
      <c r="I4" s="172"/>
      <c r="J4" s="173"/>
      <c r="K4" s="93"/>
    </row>
    <row r="5" spans="1:11" s="7" customFormat="1" ht="104.25">
      <c r="A5" s="27" t="s">
        <v>0</v>
      </c>
      <c r="B5" s="6" t="s">
        <v>110</v>
      </c>
      <c r="C5" s="27" t="s">
        <v>241</v>
      </c>
      <c r="D5" s="27" t="s">
        <v>1</v>
      </c>
      <c r="E5" s="27" t="s">
        <v>2</v>
      </c>
      <c r="F5" s="27" t="s">
        <v>321</v>
      </c>
      <c r="G5" s="52" t="s">
        <v>202</v>
      </c>
      <c r="H5" s="52" t="s">
        <v>206</v>
      </c>
      <c r="I5" s="6" t="s">
        <v>204</v>
      </c>
      <c r="J5" s="6" t="s">
        <v>205</v>
      </c>
      <c r="K5" s="27" t="s">
        <v>323</v>
      </c>
    </row>
    <row r="6" spans="1:11" ht="36.75" customHeight="1">
      <c r="A6" s="29">
        <v>1</v>
      </c>
      <c r="B6" s="13" t="s">
        <v>104</v>
      </c>
      <c r="C6" s="15" t="s">
        <v>265</v>
      </c>
      <c r="D6" s="13" t="s">
        <v>63</v>
      </c>
      <c r="E6" s="14" t="s">
        <v>64</v>
      </c>
      <c r="F6" s="141" t="s">
        <v>193</v>
      </c>
      <c r="G6" s="141" t="s">
        <v>270</v>
      </c>
      <c r="H6" s="15" t="s">
        <v>283</v>
      </c>
      <c r="I6" s="15" t="s">
        <v>267</v>
      </c>
      <c r="J6" s="15" t="s">
        <v>304</v>
      </c>
      <c r="K6" s="31">
        <v>32286000</v>
      </c>
    </row>
    <row r="7" spans="1:11" ht="36.75" customHeight="1">
      <c r="A7" s="29">
        <f aca="true" t="shared" si="0" ref="A7:A31">A6+1</f>
        <v>2</v>
      </c>
      <c r="B7" s="13" t="s">
        <v>104</v>
      </c>
      <c r="C7" s="15" t="s">
        <v>265</v>
      </c>
      <c r="D7" s="13" t="s">
        <v>65</v>
      </c>
      <c r="E7" s="14" t="s">
        <v>66</v>
      </c>
      <c r="F7" s="141" t="s">
        <v>193</v>
      </c>
      <c r="G7" s="141" t="s">
        <v>270</v>
      </c>
      <c r="H7" s="15" t="s">
        <v>267</v>
      </c>
      <c r="I7" s="15" t="s">
        <v>267</v>
      </c>
      <c r="J7" s="15" t="s">
        <v>272</v>
      </c>
      <c r="K7" s="31">
        <v>41924000</v>
      </c>
    </row>
    <row r="8" spans="1:11" ht="36.75" customHeight="1">
      <c r="A8" s="29">
        <f t="shared" si="0"/>
        <v>3</v>
      </c>
      <c r="B8" s="13" t="s">
        <v>104</v>
      </c>
      <c r="C8" s="15" t="s">
        <v>265</v>
      </c>
      <c r="D8" s="13" t="s">
        <v>19</v>
      </c>
      <c r="E8" s="14" t="s">
        <v>71</v>
      </c>
      <c r="F8" s="141" t="s">
        <v>193</v>
      </c>
      <c r="G8" s="141" t="s">
        <v>270</v>
      </c>
      <c r="H8" s="15" t="s">
        <v>267</v>
      </c>
      <c r="I8" s="15" t="s">
        <v>267</v>
      </c>
      <c r="J8" s="15" t="s">
        <v>272</v>
      </c>
      <c r="K8" s="31">
        <v>58131000</v>
      </c>
    </row>
    <row r="9" spans="1:11" ht="36.75" customHeight="1">
      <c r="A9" s="29">
        <f t="shared" si="0"/>
        <v>4</v>
      </c>
      <c r="B9" s="13" t="s">
        <v>104</v>
      </c>
      <c r="C9" s="15" t="s">
        <v>265</v>
      </c>
      <c r="D9" s="13" t="s">
        <v>74</v>
      </c>
      <c r="E9" s="14" t="s">
        <v>75</v>
      </c>
      <c r="F9" s="141" t="s">
        <v>193</v>
      </c>
      <c r="G9" s="141" t="s">
        <v>270</v>
      </c>
      <c r="H9" s="15" t="s">
        <v>283</v>
      </c>
      <c r="I9" s="15" t="s">
        <v>267</v>
      </c>
      <c r="J9" s="15" t="s">
        <v>278</v>
      </c>
      <c r="K9" s="31">
        <v>32597000</v>
      </c>
    </row>
    <row r="10" spans="1:11" ht="36.75" customHeight="1">
      <c r="A10" s="29">
        <f t="shared" si="0"/>
        <v>5</v>
      </c>
      <c r="B10" s="13" t="s">
        <v>104</v>
      </c>
      <c r="C10" s="15" t="s">
        <v>265</v>
      </c>
      <c r="D10" s="13" t="s">
        <v>96</v>
      </c>
      <c r="E10" s="14" t="s">
        <v>97</v>
      </c>
      <c r="F10" s="141" t="s">
        <v>193</v>
      </c>
      <c r="G10" s="15" t="s">
        <v>273</v>
      </c>
      <c r="H10" s="15" t="s">
        <v>268</v>
      </c>
      <c r="I10" s="15" t="s">
        <v>268</v>
      </c>
      <c r="J10" s="15" t="s">
        <v>313</v>
      </c>
      <c r="K10" s="31">
        <v>633134000</v>
      </c>
    </row>
    <row r="11" spans="1:11" ht="36.75" customHeight="1">
      <c r="A11" s="29">
        <f t="shared" si="0"/>
        <v>6</v>
      </c>
      <c r="B11" s="13" t="s">
        <v>104</v>
      </c>
      <c r="C11" s="15" t="s">
        <v>265</v>
      </c>
      <c r="D11" s="13" t="s">
        <v>82</v>
      </c>
      <c r="E11" s="14" t="s">
        <v>83</v>
      </c>
      <c r="F11" s="141" t="s">
        <v>193</v>
      </c>
      <c r="G11" s="141" t="s">
        <v>270</v>
      </c>
      <c r="H11" s="15" t="s">
        <v>267</v>
      </c>
      <c r="I11" s="15" t="s">
        <v>267</v>
      </c>
      <c r="J11" s="15" t="s">
        <v>272</v>
      </c>
      <c r="K11" s="31">
        <v>70076000</v>
      </c>
    </row>
    <row r="12" spans="1:11" ht="36.75" customHeight="1">
      <c r="A12" s="29">
        <f t="shared" si="0"/>
        <v>7</v>
      </c>
      <c r="B12" s="13" t="s">
        <v>105</v>
      </c>
      <c r="C12" s="15" t="s">
        <v>265</v>
      </c>
      <c r="D12" s="13" t="s">
        <v>58</v>
      </c>
      <c r="E12" s="14" t="s">
        <v>59</v>
      </c>
      <c r="F12" s="141" t="s">
        <v>125</v>
      </c>
      <c r="G12" s="15" t="s">
        <v>270</v>
      </c>
      <c r="H12" s="15" t="s">
        <v>268</v>
      </c>
      <c r="I12" s="15" t="s">
        <v>268</v>
      </c>
      <c r="J12" s="15" t="s">
        <v>278</v>
      </c>
      <c r="K12" s="31">
        <v>89426000</v>
      </c>
    </row>
    <row r="13" spans="1:11" ht="36.75" customHeight="1">
      <c r="A13" s="29">
        <f t="shared" si="0"/>
        <v>8</v>
      </c>
      <c r="B13" s="13" t="s">
        <v>105</v>
      </c>
      <c r="C13" s="15" t="s">
        <v>265</v>
      </c>
      <c r="D13" s="13" t="s">
        <v>67</v>
      </c>
      <c r="E13" s="14" t="s">
        <v>68</v>
      </c>
      <c r="F13" s="141" t="s">
        <v>125</v>
      </c>
      <c r="G13" s="15" t="s">
        <v>270</v>
      </c>
      <c r="H13" s="15" t="s">
        <v>268</v>
      </c>
      <c r="I13" s="15" t="s">
        <v>286</v>
      </c>
      <c r="J13" s="15" t="s">
        <v>271</v>
      </c>
      <c r="K13" s="31">
        <v>142449000</v>
      </c>
    </row>
    <row r="14" spans="1:11" ht="36.75" customHeight="1">
      <c r="A14" s="29">
        <f t="shared" si="0"/>
        <v>9</v>
      </c>
      <c r="B14" s="13" t="s">
        <v>105</v>
      </c>
      <c r="C14" s="15" t="s">
        <v>265</v>
      </c>
      <c r="D14" s="13" t="s">
        <v>19</v>
      </c>
      <c r="E14" s="14" t="s">
        <v>69</v>
      </c>
      <c r="F14" s="141" t="s">
        <v>125</v>
      </c>
      <c r="G14" s="15" t="s">
        <v>270</v>
      </c>
      <c r="H14" s="15" t="s">
        <v>286</v>
      </c>
      <c r="I14" s="15" t="s">
        <v>286</v>
      </c>
      <c r="J14" s="15" t="s">
        <v>274</v>
      </c>
      <c r="K14" s="31">
        <v>123948000</v>
      </c>
    </row>
    <row r="15" spans="1:11" ht="36.75" customHeight="1">
      <c r="A15" s="29">
        <f t="shared" si="0"/>
        <v>10</v>
      </c>
      <c r="B15" s="13" t="s">
        <v>105</v>
      </c>
      <c r="C15" s="15" t="s">
        <v>265</v>
      </c>
      <c r="D15" s="13" t="s">
        <v>72</v>
      </c>
      <c r="E15" s="14" t="s">
        <v>73</v>
      </c>
      <c r="F15" s="141" t="s">
        <v>125</v>
      </c>
      <c r="G15" s="15" t="s">
        <v>270</v>
      </c>
      <c r="H15" s="15" t="s">
        <v>286</v>
      </c>
      <c r="I15" s="15" t="s">
        <v>286</v>
      </c>
      <c r="J15" s="15" t="s">
        <v>274</v>
      </c>
      <c r="K15" s="31">
        <v>119914000</v>
      </c>
    </row>
    <row r="16" spans="1:11" ht="36.75" customHeight="1">
      <c r="A16" s="29">
        <f t="shared" si="0"/>
        <v>11</v>
      </c>
      <c r="B16" s="13" t="s">
        <v>105</v>
      </c>
      <c r="C16" s="15" t="s">
        <v>265</v>
      </c>
      <c r="D16" s="13" t="s">
        <v>78</v>
      </c>
      <c r="E16" s="14" t="s">
        <v>79</v>
      </c>
      <c r="F16" s="141" t="s">
        <v>125</v>
      </c>
      <c r="G16" s="15" t="s">
        <v>270</v>
      </c>
      <c r="H16" s="15" t="s">
        <v>268</v>
      </c>
      <c r="I16" s="15" t="s">
        <v>286</v>
      </c>
      <c r="J16" s="15" t="s">
        <v>278</v>
      </c>
      <c r="K16" s="31">
        <v>96501000</v>
      </c>
    </row>
    <row r="17" spans="1:11" ht="36.75" customHeight="1">
      <c r="A17" s="29">
        <f t="shared" si="0"/>
        <v>12</v>
      </c>
      <c r="B17" s="35" t="s">
        <v>106</v>
      </c>
      <c r="C17" s="15" t="s">
        <v>265</v>
      </c>
      <c r="D17" s="13" t="s">
        <v>5</v>
      </c>
      <c r="E17" s="36" t="s">
        <v>60</v>
      </c>
      <c r="F17" s="39" t="s">
        <v>126</v>
      </c>
      <c r="G17" s="15" t="s">
        <v>324</v>
      </c>
      <c r="H17" s="30" t="s">
        <v>277</v>
      </c>
      <c r="I17" s="30" t="s">
        <v>277</v>
      </c>
      <c r="J17" s="30" t="s">
        <v>278</v>
      </c>
      <c r="K17" s="31">
        <v>107365000</v>
      </c>
    </row>
    <row r="18" spans="1:11" ht="36.75" customHeight="1">
      <c r="A18" s="29">
        <f t="shared" si="0"/>
        <v>13</v>
      </c>
      <c r="B18" s="35" t="s">
        <v>106</v>
      </c>
      <c r="C18" s="15" t="s">
        <v>265</v>
      </c>
      <c r="D18" s="13" t="s">
        <v>61</v>
      </c>
      <c r="E18" s="36" t="s">
        <v>62</v>
      </c>
      <c r="F18" s="39" t="s">
        <v>126</v>
      </c>
      <c r="G18" s="15" t="s">
        <v>324</v>
      </c>
      <c r="H18" s="30" t="s">
        <v>277</v>
      </c>
      <c r="I18" s="30" t="s">
        <v>277</v>
      </c>
      <c r="J18" s="30" t="s">
        <v>278</v>
      </c>
      <c r="K18" s="31">
        <v>32686000</v>
      </c>
    </row>
    <row r="19" spans="1:11" ht="36.75" customHeight="1">
      <c r="A19" s="29">
        <f t="shared" si="0"/>
        <v>14</v>
      </c>
      <c r="B19" s="35" t="s">
        <v>106</v>
      </c>
      <c r="C19" s="15" t="s">
        <v>265</v>
      </c>
      <c r="D19" s="13" t="s">
        <v>19</v>
      </c>
      <c r="E19" s="36" t="s">
        <v>70</v>
      </c>
      <c r="F19" s="39" t="s">
        <v>126</v>
      </c>
      <c r="G19" s="15" t="s">
        <v>324</v>
      </c>
      <c r="H19" s="30" t="s">
        <v>273</v>
      </c>
      <c r="I19" s="30" t="s">
        <v>273</v>
      </c>
      <c r="J19" s="30" t="s">
        <v>280</v>
      </c>
      <c r="K19" s="31">
        <v>8431000</v>
      </c>
    </row>
    <row r="20" spans="1:11" ht="36.75" customHeight="1">
      <c r="A20" s="29">
        <f t="shared" si="0"/>
        <v>15</v>
      </c>
      <c r="B20" s="35" t="s">
        <v>106</v>
      </c>
      <c r="C20" s="15" t="s">
        <v>265</v>
      </c>
      <c r="D20" s="13" t="s">
        <v>76</v>
      </c>
      <c r="E20" s="36" t="s">
        <v>77</v>
      </c>
      <c r="F20" s="39" t="s">
        <v>126</v>
      </c>
      <c r="G20" s="30" t="s">
        <v>270</v>
      </c>
      <c r="H20" s="30" t="s">
        <v>286</v>
      </c>
      <c r="I20" s="30" t="s">
        <v>283</v>
      </c>
      <c r="J20" s="30" t="s">
        <v>305</v>
      </c>
      <c r="K20" s="31">
        <v>126624000</v>
      </c>
    </row>
    <row r="21" spans="1:11" ht="36.75" customHeight="1">
      <c r="A21" s="29">
        <f t="shared" si="0"/>
        <v>16</v>
      </c>
      <c r="B21" s="35" t="s">
        <v>106</v>
      </c>
      <c r="C21" s="15" t="s">
        <v>265</v>
      </c>
      <c r="D21" s="13" t="s">
        <v>80</v>
      </c>
      <c r="E21" s="36" t="s">
        <v>81</v>
      </c>
      <c r="F21" s="39" t="s">
        <v>126</v>
      </c>
      <c r="G21" s="30" t="s">
        <v>270</v>
      </c>
      <c r="H21" s="30" t="s">
        <v>286</v>
      </c>
      <c r="I21" s="30" t="s">
        <v>283</v>
      </c>
      <c r="J21" s="30" t="s">
        <v>305</v>
      </c>
      <c r="K21" s="31">
        <v>113897000</v>
      </c>
    </row>
    <row r="22" spans="1:11" ht="36.75" customHeight="1">
      <c r="A22" s="29">
        <f t="shared" si="0"/>
        <v>17</v>
      </c>
      <c r="B22" s="35" t="s">
        <v>107</v>
      </c>
      <c r="C22" s="15" t="s">
        <v>265</v>
      </c>
      <c r="D22" s="13" t="s">
        <v>84</v>
      </c>
      <c r="E22" s="36" t="s">
        <v>85</v>
      </c>
      <c r="F22" s="39" t="s">
        <v>127</v>
      </c>
      <c r="G22" s="30" t="s">
        <v>277</v>
      </c>
      <c r="H22" s="30" t="s">
        <v>267</v>
      </c>
      <c r="I22" s="30" t="s">
        <v>268</v>
      </c>
      <c r="J22" s="30" t="s">
        <v>272</v>
      </c>
      <c r="K22" s="31">
        <v>13515000</v>
      </c>
    </row>
    <row r="23" spans="1:11" ht="36.75" customHeight="1">
      <c r="A23" s="29">
        <f t="shared" si="0"/>
        <v>18</v>
      </c>
      <c r="B23" s="35" t="s">
        <v>107</v>
      </c>
      <c r="C23" s="15" t="s">
        <v>265</v>
      </c>
      <c r="D23" s="13" t="s">
        <v>99</v>
      </c>
      <c r="E23" s="36" t="s">
        <v>100</v>
      </c>
      <c r="F23" s="39" t="s">
        <v>127</v>
      </c>
      <c r="G23" s="30" t="s">
        <v>277</v>
      </c>
      <c r="H23" s="30" t="s">
        <v>267</v>
      </c>
      <c r="I23" s="30" t="s">
        <v>268</v>
      </c>
      <c r="J23" s="30" t="s">
        <v>272</v>
      </c>
      <c r="K23" s="31">
        <v>13515000</v>
      </c>
    </row>
    <row r="24" spans="1:11" ht="36.75" customHeight="1">
      <c r="A24" s="29">
        <f t="shared" si="0"/>
        <v>19</v>
      </c>
      <c r="B24" s="35" t="s">
        <v>108</v>
      </c>
      <c r="C24" s="15" t="s">
        <v>265</v>
      </c>
      <c r="D24" s="13" t="s">
        <v>65</v>
      </c>
      <c r="E24" s="36" t="s">
        <v>86</v>
      </c>
      <c r="F24" s="39" t="s">
        <v>128</v>
      </c>
      <c r="G24" s="30" t="s">
        <v>279</v>
      </c>
      <c r="H24" s="30" t="s">
        <v>286</v>
      </c>
      <c r="I24" s="30" t="s">
        <v>286</v>
      </c>
      <c r="J24" s="30" t="s">
        <v>274</v>
      </c>
      <c r="K24" s="31">
        <v>25140000</v>
      </c>
    </row>
    <row r="25" spans="1:11" ht="36.75" customHeight="1">
      <c r="A25" s="29">
        <f t="shared" si="0"/>
        <v>20</v>
      </c>
      <c r="B25" s="35" t="s">
        <v>108</v>
      </c>
      <c r="C25" s="15" t="s">
        <v>265</v>
      </c>
      <c r="D25" s="13" t="s">
        <v>19</v>
      </c>
      <c r="E25" s="36" t="s">
        <v>88</v>
      </c>
      <c r="F25" s="39" t="s">
        <v>128</v>
      </c>
      <c r="G25" s="30" t="s">
        <v>279</v>
      </c>
      <c r="H25" s="30" t="s">
        <v>286</v>
      </c>
      <c r="I25" s="30" t="s">
        <v>286</v>
      </c>
      <c r="J25" s="30" t="s">
        <v>274</v>
      </c>
      <c r="K25" s="31">
        <v>40545000</v>
      </c>
    </row>
    <row r="26" spans="1:11" ht="36.75" customHeight="1">
      <c r="A26" s="29">
        <f t="shared" si="0"/>
        <v>21</v>
      </c>
      <c r="B26" s="35" t="s">
        <v>108</v>
      </c>
      <c r="C26" s="15" t="s">
        <v>265</v>
      </c>
      <c r="D26" s="13" t="s">
        <v>89</v>
      </c>
      <c r="E26" s="36" t="s">
        <v>90</v>
      </c>
      <c r="F26" s="39" t="s">
        <v>128</v>
      </c>
      <c r="G26" s="30" t="s">
        <v>277</v>
      </c>
      <c r="H26" s="30" t="s">
        <v>268</v>
      </c>
      <c r="I26" s="30" t="s">
        <v>268</v>
      </c>
      <c r="J26" s="30" t="s">
        <v>272</v>
      </c>
      <c r="K26" s="31">
        <v>81091000</v>
      </c>
    </row>
    <row r="27" spans="1:11" ht="36.75" customHeight="1">
      <c r="A27" s="29">
        <f t="shared" si="0"/>
        <v>22</v>
      </c>
      <c r="B27" s="35" t="s">
        <v>108</v>
      </c>
      <c r="C27" s="15" t="s">
        <v>265</v>
      </c>
      <c r="D27" s="13" t="s">
        <v>91</v>
      </c>
      <c r="E27" s="36" t="s">
        <v>92</v>
      </c>
      <c r="F27" s="39" t="s">
        <v>128</v>
      </c>
      <c r="G27" s="30" t="s">
        <v>277</v>
      </c>
      <c r="H27" s="30" t="s">
        <v>268</v>
      </c>
      <c r="I27" s="30" t="s">
        <v>268</v>
      </c>
      <c r="J27" s="30" t="s">
        <v>272</v>
      </c>
      <c r="K27" s="31">
        <v>12570000</v>
      </c>
    </row>
    <row r="28" spans="1:11" ht="36.75" customHeight="1">
      <c r="A28" s="29">
        <f t="shared" si="0"/>
        <v>23</v>
      </c>
      <c r="B28" s="35" t="s">
        <v>108</v>
      </c>
      <c r="C28" s="15" t="s">
        <v>265</v>
      </c>
      <c r="D28" s="13" t="s">
        <v>94</v>
      </c>
      <c r="E28" s="36" t="s">
        <v>93</v>
      </c>
      <c r="F28" s="39" t="s">
        <v>128</v>
      </c>
      <c r="G28" s="30" t="s">
        <v>277</v>
      </c>
      <c r="H28" s="30" t="s">
        <v>268</v>
      </c>
      <c r="I28" s="30" t="s">
        <v>268</v>
      </c>
      <c r="J28" s="30" t="s">
        <v>272</v>
      </c>
      <c r="K28" s="31">
        <v>25140000</v>
      </c>
    </row>
    <row r="29" spans="1:11" ht="36.75" customHeight="1">
      <c r="A29" s="29">
        <f t="shared" si="0"/>
        <v>24</v>
      </c>
      <c r="B29" s="35" t="s">
        <v>109</v>
      </c>
      <c r="C29" s="15" t="s">
        <v>265</v>
      </c>
      <c r="D29" s="35" t="s">
        <v>19</v>
      </c>
      <c r="E29" s="36" t="s">
        <v>87</v>
      </c>
      <c r="F29" s="39" t="s">
        <v>129</v>
      </c>
      <c r="G29" s="30" t="s">
        <v>279</v>
      </c>
      <c r="H29" s="30" t="s">
        <v>286</v>
      </c>
      <c r="I29" s="30" t="s">
        <v>286</v>
      </c>
      <c r="J29" s="30" t="s">
        <v>271</v>
      </c>
      <c r="K29" s="31">
        <v>67576000</v>
      </c>
    </row>
    <row r="30" spans="1:11" ht="36.75" customHeight="1">
      <c r="A30" s="29">
        <f t="shared" si="0"/>
        <v>25</v>
      </c>
      <c r="B30" s="35" t="s">
        <v>109</v>
      </c>
      <c r="C30" s="15" t="s">
        <v>265</v>
      </c>
      <c r="D30" s="35" t="s">
        <v>23</v>
      </c>
      <c r="E30" s="36" t="s">
        <v>95</v>
      </c>
      <c r="F30" s="39" t="s">
        <v>129</v>
      </c>
      <c r="G30" s="15" t="s">
        <v>307</v>
      </c>
      <c r="H30" s="30" t="s">
        <v>266</v>
      </c>
      <c r="I30" s="30" t="s">
        <v>270</v>
      </c>
      <c r="J30" s="30" t="s">
        <v>277</v>
      </c>
      <c r="K30" s="31">
        <v>51224000</v>
      </c>
    </row>
    <row r="31" spans="1:11" ht="36.75" customHeight="1">
      <c r="A31" s="29">
        <f t="shared" si="0"/>
        <v>26</v>
      </c>
      <c r="B31" s="35" t="s">
        <v>109</v>
      </c>
      <c r="C31" s="15" t="s">
        <v>265</v>
      </c>
      <c r="D31" s="35" t="s">
        <v>29</v>
      </c>
      <c r="E31" s="36" t="s">
        <v>98</v>
      </c>
      <c r="F31" s="39" t="s">
        <v>129</v>
      </c>
      <c r="G31" s="15" t="s">
        <v>307</v>
      </c>
      <c r="H31" s="30" t="s">
        <v>270</v>
      </c>
      <c r="I31" s="30" t="s">
        <v>270</v>
      </c>
      <c r="J31" s="30" t="s">
        <v>277</v>
      </c>
      <c r="K31" s="31">
        <v>6252000</v>
      </c>
    </row>
    <row r="32" spans="1:11" ht="39.75" customHeight="1">
      <c r="A32" s="124"/>
      <c r="B32" s="19"/>
      <c r="C32" s="19"/>
      <c r="D32" s="19"/>
      <c r="E32" s="21"/>
      <c r="F32" s="59"/>
      <c r="G32" s="50"/>
      <c r="H32" s="50"/>
      <c r="I32" s="50"/>
      <c r="J32" s="160" t="s">
        <v>312</v>
      </c>
      <c r="K32" s="163">
        <f>SUM(K6:K31)</f>
        <v>2165957000</v>
      </c>
    </row>
    <row r="33" spans="1:11" ht="39.75" customHeight="1" hidden="1">
      <c r="A33" s="124"/>
      <c r="B33" s="19"/>
      <c r="C33" s="19"/>
      <c r="D33" s="19"/>
      <c r="E33" s="21"/>
      <c r="F33" s="59"/>
      <c r="G33" s="50"/>
      <c r="H33" s="50"/>
      <c r="I33" s="164"/>
      <c r="J33" s="165" t="s">
        <v>306</v>
      </c>
      <c r="K33" s="166">
        <f>2164875000+K32</f>
        <v>4330832000</v>
      </c>
    </row>
    <row r="34" spans="1:11" ht="39.75" customHeight="1" hidden="1">
      <c r="A34" s="124"/>
      <c r="B34" s="19"/>
      <c r="C34" s="19"/>
      <c r="D34" s="19"/>
      <c r="E34" s="21"/>
      <c r="F34" s="59"/>
      <c r="G34" s="50"/>
      <c r="H34" s="50"/>
      <c r="I34" s="104"/>
      <c r="J34" s="160" t="s">
        <v>300</v>
      </c>
      <c r="K34" s="163">
        <f>K33+'SB 1732 group'!K26</f>
        <v>5766892000</v>
      </c>
    </row>
    <row r="35" spans="1:11" ht="19.5" customHeight="1">
      <c r="A35" s="124"/>
      <c r="B35" s="19"/>
      <c r="C35" s="1" t="s">
        <v>179</v>
      </c>
      <c r="D35" s="142"/>
      <c r="E35" s="143"/>
      <c r="F35" s="143"/>
      <c r="G35" s="144"/>
      <c r="H35" s="50"/>
      <c r="I35" s="50"/>
      <c r="J35" s="50"/>
      <c r="K35" s="125"/>
    </row>
    <row r="36" spans="1:11" ht="19.5" customHeight="1">
      <c r="A36" s="124"/>
      <c r="B36" s="19"/>
      <c r="C36" s="1"/>
      <c r="D36" s="142"/>
      <c r="E36" s="143"/>
      <c r="F36" s="143"/>
      <c r="G36" s="144"/>
      <c r="H36" s="50"/>
      <c r="I36" s="50"/>
      <c r="J36" s="50"/>
      <c r="K36" s="125"/>
    </row>
    <row r="37" spans="1:11" ht="19.5" customHeight="1">
      <c r="A37" s="124"/>
      <c r="B37" s="19"/>
      <c r="C37" s="1" t="s">
        <v>325</v>
      </c>
      <c r="D37" s="142"/>
      <c r="E37" s="143"/>
      <c r="F37" s="143"/>
      <c r="G37" s="144"/>
      <c r="H37" s="50"/>
      <c r="I37" s="50"/>
      <c r="J37" s="50"/>
      <c r="K37" s="159"/>
    </row>
    <row r="38" spans="1:11" ht="19.5" customHeight="1">
      <c r="A38" s="124"/>
      <c r="B38" s="19"/>
      <c r="C38" s="1" t="s">
        <v>326</v>
      </c>
      <c r="D38" s="142"/>
      <c r="E38" s="143"/>
      <c r="F38" s="143"/>
      <c r="G38" s="144"/>
      <c r="H38" s="50"/>
      <c r="I38" s="50"/>
      <c r="J38" s="50"/>
      <c r="K38" s="125"/>
    </row>
    <row r="39" spans="1:11" ht="19.5" customHeight="1">
      <c r="A39" s="124"/>
      <c r="B39" s="19"/>
      <c r="C39" s="1" t="s">
        <v>327</v>
      </c>
      <c r="D39" s="142"/>
      <c r="E39" s="143"/>
      <c r="F39" s="143"/>
      <c r="G39" s="144"/>
      <c r="H39" s="50"/>
      <c r="I39" s="50"/>
      <c r="J39" s="50"/>
      <c r="K39" s="125"/>
    </row>
    <row r="40" spans="1:11" ht="19.5" customHeight="1">
      <c r="A40" s="124"/>
      <c r="B40" s="19"/>
      <c r="C40" s="142" t="s">
        <v>328</v>
      </c>
      <c r="D40" s="1"/>
      <c r="E40" s="143"/>
      <c r="F40" s="143"/>
      <c r="G40" s="144"/>
      <c r="H40" s="50"/>
      <c r="I40" s="50"/>
      <c r="J40" s="50"/>
      <c r="K40" s="125"/>
    </row>
    <row r="41" spans="1:11" ht="19.5" customHeight="1">
      <c r="A41" s="124"/>
      <c r="B41" s="19"/>
      <c r="C41" s="142"/>
      <c r="D41" s="145"/>
      <c r="E41" s="143"/>
      <c r="F41" s="143"/>
      <c r="G41" s="144"/>
      <c r="H41" s="50"/>
      <c r="I41" s="50"/>
      <c r="J41" s="50"/>
      <c r="K41" s="125"/>
    </row>
    <row r="42" spans="1:11" ht="19.5" customHeight="1">
      <c r="A42" s="124"/>
      <c r="B42" s="19"/>
      <c r="C42" s="146"/>
      <c r="D42" s="146"/>
      <c r="E42" s="147"/>
      <c r="F42" s="148"/>
      <c r="G42" s="149"/>
      <c r="H42" s="50"/>
      <c r="I42" s="50"/>
      <c r="J42" s="50"/>
      <c r="K42" s="125"/>
    </row>
    <row r="43" spans="1:11" ht="38.25" customHeight="1">
      <c r="A43" s="124"/>
      <c r="B43" s="19"/>
      <c r="C43" s="179"/>
      <c r="D43" s="179"/>
      <c r="E43" s="179"/>
      <c r="F43" s="179"/>
      <c r="G43" s="179"/>
      <c r="H43" s="50"/>
      <c r="I43" s="50"/>
      <c r="J43" s="50"/>
      <c r="K43" s="125"/>
    </row>
    <row r="44" spans="1:11" ht="19.5" customHeight="1">
      <c r="A44" s="124"/>
      <c r="B44" s="19"/>
      <c r="C44" s="179"/>
      <c r="D44" s="179"/>
      <c r="E44" s="179"/>
      <c r="F44" s="179"/>
      <c r="G44" s="179"/>
      <c r="H44" s="50"/>
      <c r="I44" s="50"/>
      <c r="J44" s="50"/>
      <c r="K44" s="125"/>
    </row>
    <row r="45" spans="1:11" ht="19.5" customHeight="1">
      <c r="A45" s="124"/>
      <c r="B45" s="19"/>
      <c r="C45" s="146"/>
      <c r="D45" s="146"/>
      <c r="E45" s="147"/>
      <c r="F45" s="148"/>
      <c r="G45" s="149"/>
      <c r="H45" s="50"/>
      <c r="I45" s="50"/>
      <c r="J45" s="50"/>
      <c r="K45" s="125"/>
    </row>
    <row r="46" spans="3:11" ht="47.25" customHeight="1">
      <c r="C46" s="162"/>
      <c r="D46" s="162"/>
      <c r="E46" s="162"/>
      <c r="F46" s="162"/>
      <c r="G46" s="162"/>
      <c r="I46" s="72"/>
      <c r="J46" s="72"/>
      <c r="K46" s="73"/>
    </row>
    <row r="47" spans="9:11" ht="20.25">
      <c r="I47" s="72"/>
      <c r="J47" s="72"/>
      <c r="K47" s="73"/>
    </row>
    <row r="48" spans="9:11" ht="20.25">
      <c r="I48" s="72"/>
      <c r="J48" s="72"/>
      <c r="K48" s="73"/>
    </row>
    <row r="49" spans="2:11" ht="20.25">
      <c r="B49" s="17" t="s">
        <v>179</v>
      </c>
      <c r="D49" s="1"/>
      <c r="H49" s="34"/>
      <c r="I49" s="34"/>
      <c r="J49" s="34"/>
      <c r="K49" s="74"/>
    </row>
  </sheetData>
  <sheetProtection/>
  <mergeCells count="6">
    <mergeCell ref="A1:K1"/>
    <mergeCell ref="G4:J4"/>
    <mergeCell ref="H49:J49"/>
    <mergeCell ref="C43:G43"/>
    <mergeCell ref="C44:G44"/>
    <mergeCell ref="C46:G46"/>
  </mergeCells>
  <printOptions horizontalCentered="1"/>
  <pageMargins left="0.4" right="0.4" top="0.87" bottom="0.23" header="0.3" footer="0.3"/>
  <pageSetup fitToHeight="1" fitToWidth="1" horizontalDpi="600" verticalDpi="600" orientation="landscape" scale="37" r:id="rId2"/>
  <headerFooter alignWithMargins="0">
    <oddHeader>&amp;L&amp;G&amp;C&amp;"-,Bold"&amp;20Attachment C
Courthouse Capital Construction Program&amp;22
&amp;20December 29, 2009</oddHeader>
    <oddFooter>&amp;CPage &amp;P of &amp;N</oddFooter>
  </headerFooter>
  <rowBreaks count="1" manualBreakCount="1">
    <brk id="20" max="25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="70" zoomScaleNormal="70" zoomScalePageLayoutView="0" workbookViewId="0" topLeftCell="A1">
      <pane xSplit="5" ySplit="3" topLeftCell="F4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H17" sqref="H17"/>
    </sheetView>
  </sheetViews>
  <sheetFormatPr defaultColWidth="9.140625" defaultRowHeight="15"/>
  <cols>
    <col min="1" max="1" width="6.140625" style="17" bestFit="1" customWidth="1"/>
    <col min="2" max="2" width="17.00390625" style="17" hidden="1" customWidth="1"/>
    <col min="3" max="3" width="17.00390625" style="17" customWidth="1"/>
    <col min="4" max="4" width="23.421875" style="17" customWidth="1"/>
    <col min="5" max="6" width="42.140625" style="18" customWidth="1"/>
    <col min="7" max="9" width="25.7109375" style="17" customWidth="1"/>
    <col min="10" max="10" width="28.421875" style="17" customWidth="1"/>
    <col min="11" max="11" width="27.140625" style="17" customWidth="1"/>
    <col min="12" max="12" width="28.140625" style="17" customWidth="1"/>
    <col min="13" max="16384" width="9.140625" style="17" customWidth="1"/>
  </cols>
  <sheetData>
    <row r="1" spans="1:12" s="5" customFormat="1" ht="20.25">
      <c r="A1" s="2" t="s">
        <v>180</v>
      </c>
      <c r="B1" s="2" t="s">
        <v>181</v>
      </c>
      <c r="C1" s="2" t="s">
        <v>181</v>
      </c>
      <c r="D1" s="2" t="s">
        <v>182</v>
      </c>
      <c r="E1" s="3" t="s">
        <v>183</v>
      </c>
      <c r="F1" s="3"/>
      <c r="G1" s="4" t="s">
        <v>184</v>
      </c>
      <c r="H1" s="4" t="s">
        <v>185</v>
      </c>
      <c r="I1" s="4" t="s">
        <v>186</v>
      </c>
      <c r="J1" s="4" t="s">
        <v>187</v>
      </c>
      <c r="K1" s="4" t="s">
        <v>188</v>
      </c>
      <c r="L1" s="4" t="s">
        <v>189</v>
      </c>
    </row>
    <row r="2" spans="1:12" s="5" customFormat="1" ht="20.25">
      <c r="A2" s="77"/>
      <c r="B2" s="77"/>
      <c r="C2" s="77"/>
      <c r="D2" s="77"/>
      <c r="E2" s="78"/>
      <c r="F2" s="78"/>
      <c r="G2" s="66" t="s">
        <v>201</v>
      </c>
      <c r="H2" s="66"/>
      <c r="I2" s="66"/>
      <c r="J2" s="66"/>
      <c r="K2" s="80"/>
      <c r="L2" s="81"/>
    </row>
    <row r="3" spans="1:12" s="7" customFormat="1" ht="60.75">
      <c r="A3" s="24" t="s">
        <v>0</v>
      </c>
      <c r="B3" s="24" t="s">
        <v>110</v>
      </c>
      <c r="C3" s="24" t="s">
        <v>241</v>
      </c>
      <c r="D3" s="24" t="s">
        <v>1</v>
      </c>
      <c r="E3" s="24" t="s">
        <v>2</v>
      </c>
      <c r="F3" s="24" t="s">
        <v>101</v>
      </c>
      <c r="G3" s="24" t="s">
        <v>202</v>
      </c>
      <c r="H3" s="24" t="s">
        <v>203</v>
      </c>
      <c r="I3" s="26" t="s">
        <v>204</v>
      </c>
      <c r="J3" s="27" t="s">
        <v>205</v>
      </c>
      <c r="K3" s="24" t="s">
        <v>191</v>
      </c>
      <c r="L3" s="28" t="s">
        <v>118</v>
      </c>
    </row>
    <row r="4" spans="1:12" s="16" customFormat="1" ht="39.75" customHeight="1">
      <c r="A4" s="29">
        <v>1</v>
      </c>
      <c r="B4" s="13" t="s">
        <v>40</v>
      </c>
      <c r="C4" s="15" t="s">
        <v>264</v>
      </c>
      <c r="D4" s="13" t="s">
        <v>33</v>
      </c>
      <c r="E4" s="14" t="s">
        <v>34</v>
      </c>
      <c r="F4" s="138" t="s">
        <v>251</v>
      </c>
      <c r="G4" s="15" t="s">
        <v>131</v>
      </c>
      <c r="H4" s="15" t="s">
        <v>132</v>
      </c>
      <c r="I4" s="15" t="s">
        <v>133</v>
      </c>
      <c r="J4" s="15" t="s">
        <v>134</v>
      </c>
      <c r="K4" s="31">
        <v>83367000</v>
      </c>
      <c r="L4" s="32">
        <v>2029</v>
      </c>
    </row>
    <row r="5" spans="1:12" s="16" customFormat="1" ht="39.75" customHeight="1">
      <c r="A5" s="29">
        <f aca="true" t="shared" si="0" ref="A5:A18">A4+1</f>
        <v>2</v>
      </c>
      <c r="B5" s="13" t="s">
        <v>40</v>
      </c>
      <c r="C5" s="15" t="s">
        <v>264</v>
      </c>
      <c r="D5" s="9" t="s">
        <v>19</v>
      </c>
      <c r="E5" s="14" t="s">
        <v>35</v>
      </c>
      <c r="F5" s="138" t="s">
        <v>251</v>
      </c>
      <c r="G5" s="15" t="s">
        <v>135</v>
      </c>
      <c r="H5" s="15" t="s">
        <v>138</v>
      </c>
      <c r="I5" s="15" t="s">
        <v>145</v>
      </c>
      <c r="J5" s="15" t="s">
        <v>147</v>
      </c>
      <c r="K5" s="31">
        <v>129027000</v>
      </c>
      <c r="L5" s="32">
        <v>3139</v>
      </c>
    </row>
    <row r="6" spans="1:12" s="16" customFormat="1" ht="39.75" customHeight="1">
      <c r="A6" s="29">
        <f t="shared" si="0"/>
        <v>3</v>
      </c>
      <c r="B6" s="13" t="s">
        <v>40</v>
      </c>
      <c r="C6" s="15" t="s">
        <v>264</v>
      </c>
      <c r="D6" s="13" t="s">
        <v>36</v>
      </c>
      <c r="E6" s="14" t="s">
        <v>37</v>
      </c>
      <c r="F6" s="138" t="s">
        <v>251</v>
      </c>
      <c r="G6" s="15" t="s">
        <v>136</v>
      </c>
      <c r="H6" s="15" t="s">
        <v>138</v>
      </c>
      <c r="I6" s="15" t="s">
        <v>145</v>
      </c>
      <c r="J6" s="15" t="s">
        <v>148</v>
      </c>
      <c r="K6" s="31">
        <v>78131000</v>
      </c>
      <c r="L6" s="32">
        <v>1900</v>
      </c>
    </row>
    <row r="7" spans="1:12" s="16" customFormat="1" ht="39.75" customHeight="1">
      <c r="A7" s="29">
        <f t="shared" si="0"/>
        <v>4</v>
      </c>
      <c r="B7" s="13" t="s">
        <v>40</v>
      </c>
      <c r="C7" s="15" t="s">
        <v>264</v>
      </c>
      <c r="D7" s="13" t="s">
        <v>38</v>
      </c>
      <c r="E7" s="14" t="s">
        <v>39</v>
      </c>
      <c r="F7" s="138" t="s">
        <v>251</v>
      </c>
      <c r="G7" s="15" t="s">
        <v>135</v>
      </c>
      <c r="H7" s="15" t="s">
        <v>139</v>
      </c>
      <c r="I7" s="15" t="s">
        <v>139</v>
      </c>
      <c r="J7" s="15" t="s">
        <v>149</v>
      </c>
      <c r="K7" s="31">
        <v>172940000</v>
      </c>
      <c r="L7" s="32">
        <v>4207</v>
      </c>
    </row>
    <row r="8" spans="1:12" s="16" customFormat="1" ht="39.75" customHeight="1">
      <c r="A8" s="29">
        <f t="shared" si="0"/>
        <v>5</v>
      </c>
      <c r="B8" s="13" t="s">
        <v>40</v>
      </c>
      <c r="C8" s="15" t="s">
        <v>265</v>
      </c>
      <c r="D8" s="13" t="s">
        <v>41</v>
      </c>
      <c r="E8" s="14" t="s">
        <v>42</v>
      </c>
      <c r="F8" s="138" t="s">
        <v>251</v>
      </c>
      <c r="G8" s="15" t="s">
        <v>135</v>
      </c>
      <c r="H8" s="15" t="s">
        <v>140</v>
      </c>
      <c r="I8" s="15" t="s">
        <v>140</v>
      </c>
      <c r="J8" s="15" t="s">
        <v>151</v>
      </c>
      <c r="K8" s="31">
        <v>77288000</v>
      </c>
      <c r="L8" s="32">
        <v>1881</v>
      </c>
    </row>
    <row r="9" spans="1:12" s="16" customFormat="1" ht="39.75" customHeight="1">
      <c r="A9" s="29">
        <f t="shared" si="0"/>
        <v>6</v>
      </c>
      <c r="B9" s="13" t="s">
        <v>40</v>
      </c>
      <c r="C9" s="15" t="s">
        <v>265</v>
      </c>
      <c r="D9" s="13" t="s">
        <v>43</v>
      </c>
      <c r="E9" s="14" t="s">
        <v>44</v>
      </c>
      <c r="F9" s="138" t="s">
        <v>251</v>
      </c>
      <c r="G9" s="15" t="s">
        <v>136</v>
      </c>
      <c r="H9" s="15" t="s">
        <v>133</v>
      </c>
      <c r="I9" s="15" t="s">
        <v>141</v>
      </c>
      <c r="J9" s="15" t="s">
        <v>152</v>
      </c>
      <c r="K9" s="31">
        <v>71744000</v>
      </c>
      <c r="L9" s="32">
        <v>1745</v>
      </c>
    </row>
    <row r="10" spans="1:12" s="16" customFormat="1" ht="39.75" customHeight="1">
      <c r="A10" s="29">
        <f t="shared" si="0"/>
        <v>7</v>
      </c>
      <c r="B10" s="13" t="s">
        <v>40</v>
      </c>
      <c r="C10" s="15" t="s">
        <v>265</v>
      </c>
      <c r="D10" s="13" t="s">
        <v>45</v>
      </c>
      <c r="E10" s="14" t="s">
        <v>46</v>
      </c>
      <c r="F10" s="138" t="s">
        <v>251</v>
      </c>
      <c r="G10" s="15" t="s">
        <v>135</v>
      </c>
      <c r="H10" s="15" t="s">
        <v>133</v>
      </c>
      <c r="I10" s="15" t="s">
        <v>141</v>
      </c>
      <c r="J10" s="15" t="s">
        <v>152</v>
      </c>
      <c r="K10" s="31">
        <v>65220000</v>
      </c>
      <c r="L10" s="32">
        <v>1587</v>
      </c>
    </row>
    <row r="11" spans="1:12" s="16" customFormat="1" ht="39.75" customHeight="1">
      <c r="A11" s="29">
        <f t="shared" si="0"/>
        <v>8</v>
      </c>
      <c r="B11" s="13" t="s">
        <v>40</v>
      </c>
      <c r="C11" s="15" t="s">
        <v>265</v>
      </c>
      <c r="D11" s="13" t="s">
        <v>23</v>
      </c>
      <c r="E11" s="14" t="s">
        <v>47</v>
      </c>
      <c r="F11" s="138" t="s">
        <v>251</v>
      </c>
      <c r="G11" s="15" t="s">
        <v>135</v>
      </c>
      <c r="H11" s="15" t="s">
        <v>141</v>
      </c>
      <c r="I11" s="15" t="s">
        <v>141</v>
      </c>
      <c r="J11" s="15" t="s">
        <v>153</v>
      </c>
      <c r="K11" s="31">
        <v>84415000</v>
      </c>
      <c r="L11" s="32">
        <v>2054</v>
      </c>
    </row>
    <row r="12" spans="1:12" s="16" customFormat="1" ht="39.75" customHeight="1">
      <c r="A12" s="29">
        <f t="shared" si="0"/>
        <v>9</v>
      </c>
      <c r="B12" s="13" t="s">
        <v>40</v>
      </c>
      <c r="C12" s="15" t="s">
        <v>265</v>
      </c>
      <c r="D12" s="13" t="s">
        <v>8</v>
      </c>
      <c r="E12" s="14" t="s">
        <v>115</v>
      </c>
      <c r="F12" s="138" t="s">
        <v>251</v>
      </c>
      <c r="G12" s="15" t="s">
        <v>135</v>
      </c>
      <c r="H12" s="15" t="s">
        <v>139</v>
      </c>
      <c r="I12" s="15" t="s">
        <v>139</v>
      </c>
      <c r="J12" s="15" t="s">
        <v>149</v>
      </c>
      <c r="K12" s="31">
        <v>509230000</v>
      </c>
      <c r="L12" s="32">
        <v>12391</v>
      </c>
    </row>
    <row r="13" spans="1:12" s="16" customFormat="1" ht="39.75" customHeight="1">
      <c r="A13" s="29">
        <f t="shared" si="0"/>
        <v>10</v>
      </c>
      <c r="B13" s="13" t="s">
        <v>40</v>
      </c>
      <c r="C13" s="15" t="s">
        <v>265</v>
      </c>
      <c r="D13" s="13" t="s">
        <v>49</v>
      </c>
      <c r="E13" s="14" t="s">
        <v>50</v>
      </c>
      <c r="F13" s="138" t="s">
        <v>251</v>
      </c>
      <c r="G13" s="15" t="s">
        <v>135</v>
      </c>
      <c r="H13" s="15" t="s">
        <v>143</v>
      </c>
      <c r="I13" s="15" t="s">
        <v>146</v>
      </c>
      <c r="J13" s="15" t="s">
        <v>153</v>
      </c>
      <c r="K13" s="31">
        <v>211779000</v>
      </c>
      <c r="L13" s="32">
        <v>5154</v>
      </c>
    </row>
    <row r="14" spans="1:12" s="16" customFormat="1" ht="39.75" customHeight="1">
      <c r="A14" s="29">
        <f t="shared" si="0"/>
        <v>11</v>
      </c>
      <c r="B14" s="13" t="s">
        <v>40</v>
      </c>
      <c r="C14" s="15" t="s">
        <v>265</v>
      </c>
      <c r="D14" s="13" t="s">
        <v>53</v>
      </c>
      <c r="E14" s="14" t="s">
        <v>54</v>
      </c>
      <c r="F14" s="138" t="s">
        <v>251</v>
      </c>
      <c r="G14" s="15" t="s">
        <v>135</v>
      </c>
      <c r="H14" s="15" t="s">
        <v>139</v>
      </c>
      <c r="I14" s="15" t="s">
        <v>139</v>
      </c>
      <c r="J14" s="15" t="s">
        <v>149</v>
      </c>
      <c r="K14" s="31">
        <v>240125000</v>
      </c>
      <c r="L14" s="32">
        <v>5843</v>
      </c>
    </row>
    <row r="15" spans="1:12" s="16" customFormat="1" ht="39.75" customHeight="1">
      <c r="A15" s="29">
        <f t="shared" si="0"/>
        <v>12</v>
      </c>
      <c r="B15" s="13" t="s">
        <v>40</v>
      </c>
      <c r="C15" s="15" t="s">
        <v>265</v>
      </c>
      <c r="D15" s="13" t="s">
        <v>55</v>
      </c>
      <c r="E15" s="14" t="s">
        <v>113</v>
      </c>
      <c r="F15" s="138" t="s">
        <v>251</v>
      </c>
      <c r="G15" s="15" t="s">
        <v>135</v>
      </c>
      <c r="H15" s="15" t="s">
        <v>133</v>
      </c>
      <c r="I15" s="15" t="s">
        <v>141</v>
      </c>
      <c r="J15" s="15" t="s">
        <v>149</v>
      </c>
      <c r="K15" s="31">
        <v>100626000</v>
      </c>
      <c r="L15" s="32">
        <v>2448</v>
      </c>
    </row>
    <row r="16" spans="1:12" s="16" customFormat="1" ht="39.75" customHeight="1">
      <c r="A16" s="29">
        <f t="shared" si="0"/>
        <v>13</v>
      </c>
      <c r="B16" s="13" t="s">
        <v>40</v>
      </c>
      <c r="C16" s="15" t="s">
        <v>265</v>
      </c>
      <c r="D16" s="13" t="s">
        <v>51</v>
      </c>
      <c r="E16" s="14" t="s">
        <v>52</v>
      </c>
      <c r="F16" s="138" t="s">
        <v>251</v>
      </c>
      <c r="G16" s="15" t="s">
        <v>137</v>
      </c>
      <c r="H16" s="15" t="s">
        <v>144</v>
      </c>
      <c r="I16" s="15" t="s">
        <v>144</v>
      </c>
      <c r="J16" s="15" t="s">
        <v>139</v>
      </c>
      <c r="K16" s="31">
        <v>26893000</v>
      </c>
      <c r="L16" s="32">
        <v>655</v>
      </c>
    </row>
    <row r="17" spans="1:12" ht="39.75" customHeight="1">
      <c r="A17" s="29">
        <f t="shared" si="0"/>
        <v>14</v>
      </c>
      <c r="B17" s="35" t="s">
        <v>40</v>
      </c>
      <c r="C17" s="15" t="s">
        <v>265</v>
      </c>
      <c r="D17" s="35" t="s">
        <v>56</v>
      </c>
      <c r="E17" s="36" t="s">
        <v>57</v>
      </c>
      <c r="F17" s="138" t="s">
        <v>251</v>
      </c>
      <c r="G17" s="30" t="s">
        <v>137</v>
      </c>
      <c r="H17" s="30" t="s">
        <v>129</v>
      </c>
      <c r="I17" s="30" t="s">
        <v>129</v>
      </c>
      <c r="J17" s="30" t="s">
        <v>150</v>
      </c>
      <c r="K17" s="37">
        <v>130010000</v>
      </c>
      <c r="L17" s="38">
        <v>3163</v>
      </c>
    </row>
    <row r="18" spans="1:12" s="16" customFormat="1" ht="60.75">
      <c r="A18" s="29">
        <f t="shared" si="0"/>
        <v>15</v>
      </c>
      <c r="B18" s="13" t="s">
        <v>40</v>
      </c>
      <c r="C18" s="15" t="s">
        <v>265</v>
      </c>
      <c r="D18" s="13" t="s">
        <v>48</v>
      </c>
      <c r="E18" s="14" t="s">
        <v>114</v>
      </c>
      <c r="F18" s="138" t="s">
        <v>251</v>
      </c>
      <c r="G18" s="15" t="s">
        <v>137</v>
      </c>
      <c r="H18" s="15" t="s">
        <v>142</v>
      </c>
      <c r="I18" s="15" t="s">
        <v>142</v>
      </c>
      <c r="J18" s="15" t="s">
        <v>138</v>
      </c>
      <c r="K18" s="31">
        <v>184080000</v>
      </c>
      <c r="L18" s="32">
        <v>4480</v>
      </c>
    </row>
    <row r="19" spans="1:12" s="16" customFormat="1" ht="20.25">
      <c r="A19" s="124"/>
      <c r="B19" s="47"/>
      <c r="C19" s="47"/>
      <c r="D19" s="47"/>
      <c r="E19" s="48"/>
      <c r="F19" s="48"/>
      <c r="G19" s="107"/>
      <c r="H19" s="107"/>
      <c r="I19" s="107"/>
      <c r="J19" s="119" t="s">
        <v>256</v>
      </c>
      <c r="K19" s="127">
        <f>SUM(K4:K18)</f>
        <v>2164875000</v>
      </c>
      <c r="L19" s="128">
        <f>SUM(L4:L18)</f>
        <v>52676</v>
      </c>
    </row>
    <row r="20" spans="1:12" s="16" customFormat="1" ht="20.25">
      <c r="A20" s="124"/>
      <c r="B20" s="47"/>
      <c r="C20" s="47"/>
      <c r="D20" s="17" t="s">
        <v>179</v>
      </c>
      <c r="E20" s="48"/>
      <c r="F20" s="48"/>
      <c r="G20" s="107"/>
      <c r="H20" s="107"/>
      <c r="I20" s="107"/>
      <c r="J20" s="107"/>
      <c r="K20" s="127"/>
      <c r="L20" s="128"/>
    </row>
    <row r="21" spans="1:12" s="16" customFormat="1" ht="20.25">
      <c r="A21" s="124"/>
      <c r="B21" s="47"/>
      <c r="C21" s="47"/>
      <c r="D21" s="17" t="s">
        <v>261</v>
      </c>
      <c r="E21" s="48"/>
      <c r="F21" s="48"/>
      <c r="G21" s="107"/>
      <c r="H21" s="107"/>
      <c r="I21" s="107"/>
      <c r="J21" s="107"/>
      <c r="K21" s="127"/>
      <c r="L21" s="128"/>
    </row>
    <row r="22" spans="1:12" s="16" customFormat="1" ht="20.25">
      <c r="A22" s="124"/>
      <c r="B22" s="47"/>
      <c r="C22" s="47"/>
      <c r="D22" s="17" t="s">
        <v>262</v>
      </c>
      <c r="E22" s="48"/>
      <c r="F22" s="48"/>
      <c r="G22" s="107"/>
      <c r="H22" s="107"/>
      <c r="I22" s="107"/>
      <c r="J22" s="107"/>
      <c r="K22" s="127"/>
      <c r="L22" s="128"/>
    </row>
    <row r="23" spans="1:12" s="16" customFormat="1" ht="37.5" customHeight="1">
      <c r="A23" s="124"/>
      <c r="B23" s="47"/>
      <c r="C23" s="47"/>
      <c r="D23" s="17" t="s">
        <v>263</v>
      </c>
      <c r="E23" s="48"/>
      <c r="F23" s="48"/>
      <c r="G23" s="107"/>
      <c r="H23" s="107"/>
      <c r="I23" s="107"/>
      <c r="J23" s="107"/>
      <c r="K23" s="127"/>
      <c r="L23" s="128"/>
    </row>
    <row r="24" spans="1:12" s="16" customFormat="1" ht="121.5" customHeight="1">
      <c r="A24" s="124"/>
      <c r="B24" s="47"/>
      <c r="C24" s="47"/>
      <c r="D24" s="33" t="s">
        <v>229</v>
      </c>
      <c r="E24" s="33"/>
      <c r="F24" s="33"/>
      <c r="G24" s="33"/>
      <c r="H24" s="107"/>
      <c r="I24" s="107"/>
      <c r="J24" s="107"/>
      <c r="K24" s="127"/>
      <c r="L24" s="128"/>
    </row>
    <row r="25" spans="1:12" s="16" customFormat="1" ht="121.5" customHeight="1">
      <c r="A25" s="124"/>
      <c r="B25" s="47"/>
      <c r="C25" s="47"/>
      <c r="D25" s="133" t="s">
        <v>260</v>
      </c>
      <c r="E25" s="133"/>
      <c r="F25" s="133"/>
      <c r="G25" s="133"/>
      <c r="H25" s="107"/>
      <c r="I25" s="107"/>
      <c r="J25" s="107"/>
      <c r="K25" s="127"/>
      <c r="L25" s="128"/>
    </row>
    <row r="26" spans="1:12" s="16" customFormat="1" ht="20.25">
      <c r="A26" s="124"/>
      <c r="B26" s="47"/>
      <c r="C26" s="47"/>
      <c r="D26" s="47" t="s">
        <v>259</v>
      </c>
      <c r="E26" s="48"/>
      <c r="F26" s="48"/>
      <c r="G26" s="107"/>
      <c r="H26" s="107"/>
      <c r="I26" s="107"/>
      <c r="J26" s="107"/>
      <c r="K26" s="127"/>
      <c r="L26" s="128"/>
    </row>
    <row r="27" ht="20.25">
      <c r="D27" s="17" t="s">
        <v>258</v>
      </c>
    </row>
    <row r="31" ht="20.25">
      <c r="D31" s="17" t="s">
        <v>233</v>
      </c>
    </row>
    <row r="32" ht="20.25">
      <c r="D32" s="17" t="s">
        <v>236</v>
      </c>
    </row>
    <row r="33" spans="4:6" ht="61.5" customHeight="1">
      <c r="D33" s="176" t="s">
        <v>238</v>
      </c>
      <c r="E33" s="176"/>
      <c r="F33" s="137"/>
    </row>
  </sheetData>
  <sheetProtection/>
  <mergeCells count="3">
    <mergeCell ref="G2:J2"/>
    <mergeCell ref="D24:G24"/>
    <mergeCell ref="D33:E33"/>
  </mergeCells>
  <printOptions horizontalCentered="1"/>
  <pageMargins left="0.4" right="0.4" top="0.87" bottom="0.73" header="0.3" footer="0.3"/>
  <pageSetup fitToHeight="2" horizontalDpi="600" verticalDpi="600" orientation="landscape" scale="43" r:id="rId2"/>
  <headerFooter alignWithMargins="0">
    <oddHeader>&amp;L&amp;G&amp;C&amp;"-,Bold"&amp;26SB 1407 Capital Projects - Authorized in FY 09-10&amp;R&amp;18October 2, 2009</oddHeader>
    <oddFooter>&amp;C&amp;P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98" zoomScaleNormal="98" zoomScalePageLayoutView="0" workbookViewId="0" topLeftCell="A1">
      <pane xSplit="5" ySplit="4" topLeftCell="F17" activePane="bottomRight" state="frozen"/>
      <selection pane="topLeft" activeCell="L20" sqref="L20"/>
      <selection pane="topRight" activeCell="L20" sqref="L20"/>
      <selection pane="bottomLeft" activeCell="L20" sqref="L20"/>
      <selection pane="bottomRight" activeCell="D6" sqref="D6"/>
    </sheetView>
  </sheetViews>
  <sheetFormatPr defaultColWidth="9.140625" defaultRowHeight="15"/>
  <cols>
    <col min="1" max="1" width="6.140625" style="17" bestFit="1" customWidth="1"/>
    <col min="2" max="2" width="40.00390625" style="17" hidden="1" customWidth="1"/>
    <col min="3" max="3" width="23.57421875" style="17" customWidth="1"/>
    <col min="4" max="4" width="23.421875" style="17" customWidth="1"/>
    <col min="5" max="5" width="42.140625" style="18" customWidth="1"/>
    <col min="6" max="6" width="38.421875" style="67" customWidth="1"/>
    <col min="7" max="9" width="25.7109375" style="17" customWidth="1"/>
    <col min="10" max="10" width="28.421875" style="17" customWidth="1"/>
    <col min="11" max="11" width="27.140625" style="17" customWidth="1"/>
    <col min="12" max="12" width="28.140625" style="17" customWidth="1"/>
    <col min="13" max="16384" width="9.140625" style="17" customWidth="1"/>
  </cols>
  <sheetData>
    <row r="1" spans="1:12" s="5" customFormat="1" ht="20.25">
      <c r="A1" s="2" t="s">
        <v>180</v>
      </c>
      <c r="B1" s="2" t="s">
        <v>181</v>
      </c>
      <c r="C1" s="2" t="s">
        <v>181</v>
      </c>
      <c r="D1" s="2" t="s">
        <v>182</v>
      </c>
      <c r="E1" s="3" t="s">
        <v>183</v>
      </c>
      <c r="F1" s="4" t="s">
        <v>184</v>
      </c>
      <c r="G1" s="4" t="s">
        <v>185</v>
      </c>
      <c r="H1" s="4" t="s">
        <v>186</v>
      </c>
      <c r="I1" s="4" t="s">
        <v>187</v>
      </c>
      <c r="J1" s="4" t="s">
        <v>188</v>
      </c>
      <c r="K1" s="4" t="s">
        <v>189</v>
      </c>
      <c r="L1" s="135" t="s">
        <v>190</v>
      </c>
    </row>
    <row r="2" spans="1:12" s="5" customFormat="1" ht="20.25">
      <c r="A2" s="92"/>
      <c r="B2" s="89"/>
      <c r="C2" s="134"/>
      <c r="D2" s="92"/>
      <c r="E2" s="90"/>
      <c r="F2" s="94"/>
      <c r="G2" s="171" t="s">
        <v>201</v>
      </c>
      <c r="H2" s="172"/>
      <c r="I2" s="172"/>
      <c r="J2" s="173"/>
      <c r="K2" s="93"/>
      <c r="L2" s="93"/>
    </row>
    <row r="3" spans="1:12" s="7" customFormat="1" ht="101.25">
      <c r="A3" s="27" t="s">
        <v>0</v>
      </c>
      <c r="B3" s="6" t="s">
        <v>110</v>
      </c>
      <c r="C3" s="27" t="s">
        <v>241</v>
      </c>
      <c r="D3" s="27" t="s">
        <v>1</v>
      </c>
      <c r="E3" s="27" t="s">
        <v>2</v>
      </c>
      <c r="F3" s="27" t="s">
        <v>255</v>
      </c>
      <c r="G3" s="52" t="s">
        <v>202</v>
      </c>
      <c r="H3" s="52" t="s">
        <v>206</v>
      </c>
      <c r="I3" s="6" t="s">
        <v>204</v>
      </c>
      <c r="J3" s="6" t="s">
        <v>205</v>
      </c>
      <c r="K3" s="27" t="s">
        <v>130</v>
      </c>
      <c r="L3" s="27" t="s">
        <v>228</v>
      </c>
    </row>
    <row r="4" spans="1:12" ht="39.75" customHeight="1">
      <c r="A4" s="29">
        <v>1</v>
      </c>
      <c r="B4" s="35" t="s">
        <v>107</v>
      </c>
      <c r="C4" s="15"/>
      <c r="D4" s="35" t="s">
        <v>84</v>
      </c>
      <c r="E4" s="36" t="s">
        <v>85</v>
      </c>
      <c r="F4" s="39" t="s">
        <v>127</v>
      </c>
      <c r="G4" s="30" t="s">
        <v>161</v>
      </c>
      <c r="H4" s="30" t="s">
        <v>138</v>
      </c>
      <c r="I4" s="30" t="s">
        <v>138</v>
      </c>
      <c r="J4" s="30" t="s">
        <v>167</v>
      </c>
      <c r="K4" s="31">
        <v>83367000</v>
      </c>
      <c r="L4" s="38">
        <v>329</v>
      </c>
    </row>
    <row r="5" spans="1:12" ht="39.75" customHeight="1">
      <c r="A5" s="29">
        <f aca="true" t="shared" si="0" ref="A5:A29">A4+1</f>
        <v>2</v>
      </c>
      <c r="B5" s="35" t="s">
        <v>105</v>
      </c>
      <c r="C5" s="15"/>
      <c r="D5" s="35" t="s">
        <v>58</v>
      </c>
      <c r="E5" s="36" t="s">
        <v>59</v>
      </c>
      <c r="F5" s="39" t="s">
        <v>125</v>
      </c>
      <c r="G5" s="30" t="s">
        <v>136</v>
      </c>
      <c r="H5" s="30" t="s">
        <v>156</v>
      </c>
      <c r="I5" s="30" t="s">
        <v>156</v>
      </c>
      <c r="J5" s="30" t="s">
        <v>151</v>
      </c>
      <c r="K5" s="31">
        <v>129027000</v>
      </c>
      <c r="L5" s="38">
        <v>1973</v>
      </c>
    </row>
    <row r="6" spans="1:12" ht="39.75" customHeight="1">
      <c r="A6" s="29">
        <f t="shared" si="0"/>
        <v>3</v>
      </c>
      <c r="B6" s="35" t="s">
        <v>106</v>
      </c>
      <c r="C6" s="15"/>
      <c r="D6" s="35" t="s">
        <v>5</v>
      </c>
      <c r="E6" s="36" t="s">
        <v>60</v>
      </c>
      <c r="F6" s="39" t="s">
        <v>126</v>
      </c>
      <c r="G6" s="30" t="s">
        <v>154</v>
      </c>
      <c r="H6" s="30" t="s">
        <v>131</v>
      </c>
      <c r="I6" s="30" t="s">
        <v>131</v>
      </c>
      <c r="J6" s="30" t="s">
        <v>133</v>
      </c>
      <c r="K6" s="31">
        <v>78131000</v>
      </c>
      <c r="L6" s="38">
        <v>2613</v>
      </c>
    </row>
    <row r="7" spans="1:12" ht="39.75" customHeight="1">
      <c r="A7" s="29">
        <f t="shared" si="0"/>
        <v>4</v>
      </c>
      <c r="B7" s="35" t="s">
        <v>106</v>
      </c>
      <c r="C7" s="15"/>
      <c r="D7" s="35" t="s">
        <v>61</v>
      </c>
      <c r="E7" s="36" t="s">
        <v>62</v>
      </c>
      <c r="F7" s="39" t="s">
        <v>126</v>
      </c>
      <c r="G7" s="30" t="s">
        <v>126</v>
      </c>
      <c r="H7" s="30" t="s">
        <v>158</v>
      </c>
      <c r="I7" s="30" t="s">
        <v>158</v>
      </c>
      <c r="J7" s="30" t="s">
        <v>141</v>
      </c>
      <c r="K7" s="31">
        <v>172940000</v>
      </c>
      <c r="L7" s="38">
        <v>796</v>
      </c>
    </row>
    <row r="8" spans="1:12" ht="39.75" customHeight="1">
      <c r="A8" s="29">
        <f t="shared" si="0"/>
        <v>5</v>
      </c>
      <c r="B8" s="35" t="s">
        <v>104</v>
      </c>
      <c r="C8" s="15"/>
      <c r="D8" s="35" t="s">
        <v>63</v>
      </c>
      <c r="E8" s="36" t="s">
        <v>64</v>
      </c>
      <c r="F8" s="39" t="s">
        <v>124</v>
      </c>
      <c r="G8" s="39" t="s">
        <v>142</v>
      </c>
      <c r="H8" s="30" t="s">
        <v>123</v>
      </c>
      <c r="I8" s="30" t="s">
        <v>123</v>
      </c>
      <c r="J8" s="30" t="s">
        <v>134</v>
      </c>
      <c r="K8" s="31">
        <v>77288000</v>
      </c>
      <c r="L8" s="38">
        <v>786</v>
      </c>
    </row>
    <row r="9" spans="1:12" ht="39.75" customHeight="1">
      <c r="A9" s="29">
        <f t="shared" si="0"/>
        <v>6</v>
      </c>
      <c r="B9" s="35" t="s">
        <v>104</v>
      </c>
      <c r="C9" s="15"/>
      <c r="D9" s="35" t="s">
        <v>65</v>
      </c>
      <c r="E9" s="36" t="s">
        <v>66</v>
      </c>
      <c r="F9" s="39" t="s">
        <v>124</v>
      </c>
      <c r="G9" s="30" t="s">
        <v>142</v>
      </c>
      <c r="H9" s="30" t="s">
        <v>123</v>
      </c>
      <c r="I9" s="30" t="s">
        <v>123</v>
      </c>
      <c r="J9" s="30" t="s">
        <v>134</v>
      </c>
      <c r="K9" s="31">
        <v>71744000</v>
      </c>
      <c r="L9" s="38">
        <v>1020</v>
      </c>
    </row>
    <row r="10" spans="1:12" ht="39.75" customHeight="1">
      <c r="A10" s="29">
        <f t="shared" si="0"/>
        <v>7</v>
      </c>
      <c r="B10" s="35" t="s">
        <v>108</v>
      </c>
      <c r="C10" s="15"/>
      <c r="D10" s="35" t="s">
        <v>65</v>
      </c>
      <c r="E10" s="36" t="s">
        <v>86</v>
      </c>
      <c r="F10" s="39" t="s">
        <v>128</v>
      </c>
      <c r="G10" s="30" t="s">
        <v>162</v>
      </c>
      <c r="H10" s="30" t="s">
        <v>145</v>
      </c>
      <c r="I10" s="30" t="s">
        <v>145</v>
      </c>
      <c r="J10" s="30" t="s">
        <v>148</v>
      </c>
      <c r="K10" s="31">
        <v>65220000</v>
      </c>
      <c r="L10" s="38">
        <v>611</v>
      </c>
    </row>
    <row r="11" spans="1:12" ht="39.75" customHeight="1">
      <c r="A11" s="29">
        <f t="shared" si="0"/>
        <v>8</v>
      </c>
      <c r="B11" s="35" t="s">
        <v>105</v>
      </c>
      <c r="C11" s="15"/>
      <c r="D11" s="35" t="s">
        <v>67</v>
      </c>
      <c r="E11" s="36" t="s">
        <v>68</v>
      </c>
      <c r="F11" s="39" t="s">
        <v>125</v>
      </c>
      <c r="G11" s="30" t="s">
        <v>136</v>
      </c>
      <c r="H11" s="30" t="s">
        <v>156</v>
      </c>
      <c r="I11" s="30" t="s">
        <v>156</v>
      </c>
      <c r="J11" s="30" t="s">
        <v>151</v>
      </c>
      <c r="K11" s="31">
        <v>84415000</v>
      </c>
      <c r="L11" s="38">
        <v>2959</v>
      </c>
    </row>
    <row r="12" spans="1:12" ht="39.75" customHeight="1">
      <c r="A12" s="29">
        <f t="shared" si="0"/>
        <v>9</v>
      </c>
      <c r="B12" s="35" t="s">
        <v>104</v>
      </c>
      <c r="C12" s="15"/>
      <c r="D12" s="35" t="s">
        <v>19</v>
      </c>
      <c r="E12" s="36" t="s">
        <v>71</v>
      </c>
      <c r="F12" s="39" t="s">
        <v>124</v>
      </c>
      <c r="G12" s="30" t="s">
        <v>142</v>
      </c>
      <c r="H12" s="30" t="s">
        <v>123</v>
      </c>
      <c r="I12" s="30" t="s">
        <v>123</v>
      </c>
      <c r="J12" s="30" t="s">
        <v>134</v>
      </c>
      <c r="K12" s="31">
        <v>509230000</v>
      </c>
      <c r="L12" s="38">
        <v>1414</v>
      </c>
    </row>
    <row r="13" spans="1:12" ht="39.75" customHeight="1">
      <c r="A13" s="29">
        <f t="shared" si="0"/>
        <v>10</v>
      </c>
      <c r="B13" s="35" t="s">
        <v>105</v>
      </c>
      <c r="C13" s="15"/>
      <c r="D13" s="35" t="s">
        <v>19</v>
      </c>
      <c r="E13" s="36" t="s">
        <v>69</v>
      </c>
      <c r="F13" s="39" t="s">
        <v>125</v>
      </c>
      <c r="G13" s="30" t="s">
        <v>136</v>
      </c>
      <c r="H13" s="30" t="s">
        <v>156</v>
      </c>
      <c r="I13" s="30" t="s">
        <v>156</v>
      </c>
      <c r="J13" s="30" t="s">
        <v>151</v>
      </c>
      <c r="K13" s="31">
        <v>211779000</v>
      </c>
      <c r="L13" s="38">
        <v>3117</v>
      </c>
    </row>
    <row r="14" spans="1:12" ht="39.75" customHeight="1">
      <c r="A14" s="29">
        <f t="shared" si="0"/>
        <v>11</v>
      </c>
      <c r="B14" s="35" t="s">
        <v>106</v>
      </c>
      <c r="C14" s="15"/>
      <c r="D14" s="35" t="s">
        <v>19</v>
      </c>
      <c r="E14" s="36" t="s">
        <v>70</v>
      </c>
      <c r="F14" s="39" t="s">
        <v>126</v>
      </c>
      <c r="G14" s="30" t="s">
        <v>154</v>
      </c>
      <c r="H14" s="30" t="s">
        <v>131</v>
      </c>
      <c r="I14" s="30" t="s">
        <v>131</v>
      </c>
      <c r="J14" s="30" t="s">
        <v>133</v>
      </c>
      <c r="K14" s="31">
        <v>240125000</v>
      </c>
      <c r="L14" s="38">
        <v>204</v>
      </c>
    </row>
    <row r="15" spans="1:12" ht="39.75" customHeight="1">
      <c r="A15" s="29">
        <f t="shared" si="0"/>
        <v>12</v>
      </c>
      <c r="B15" s="35" t="s">
        <v>108</v>
      </c>
      <c r="C15" s="15"/>
      <c r="D15" s="35" t="s">
        <v>19</v>
      </c>
      <c r="E15" s="36" t="s">
        <v>88</v>
      </c>
      <c r="F15" s="39" t="s">
        <v>128</v>
      </c>
      <c r="G15" s="30" t="s">
        <v>150</v>
      </c>
      <c r="H15" s="30" t="s">
        <v>165</v>
      </c>
      <c r="I15" s="30" t="s">
        <v>165</v>
      </c>
      <c r="J15" s="30" t="s">
        <v>168</v>
      </c>
      <c r="K15" s="31">
        <v>100626000</v>
      </c>
      <c r="L15" s="38">
        <v>986</v>
      </c>
    </row>
    <row r="16" spans="1:12" ht="39.75" customHeight="1">
      <c r="A16" s="29">
        <f t="shared" si="0"/>
        <v>13</v>
      </c>
      <c r="B16" s="35" t="s">
        <v>109</v>
      </c>
      <c r="C16" s="15"/>
      <c r="D16" s="35" t="s">
        <v>19</v>
      </c>
      <c r="E16" s="36" t="s">
        <v>87</v>
      </c>
      <c r="F16" s="39" t="s">
        <v>129</v>
      </c>
      <c r="G16" s="30" t="s">
        <v>162</v>
      </c>
      <c r="H16" s="30" t="s">
        <v>138</v>
      </c>
      <c r="I16" s="30" t="s">
        <v>138</v>
      </c>
      <c r="J16" s="30" t="s">
        <v>167</v>
      </c>
      <c r="K16" s="31">
        <v>26893000</v>
      </c>
      <c r="L16" s="38">
        <v>1645</v>
      </c>
    </row>
    <row r="17" spans="1:12" ht="39.75" customHeight="1">
      <c r="A17" s="29">
        <f t="shared" si="0"/>
        <v>14</v>
      </c>
      <c r="B17" s="35" t="s">
        <v>105</v>
      </c>
      <c r="C17" s="15"/>
      <c r="D17" s="35" t="s">
        <v>72</v>
      </c>
      <c r="E17" s="36" t="s">
        <v>73</v>
      </c>
      <c r="F17" s="39" t="s">
        <v>125</v>
      </c>
      <c r="G17" s="30" t="s">
        <v>136</v>
      </c>
      <c r="H17" s="30" t="s">
        <v>157</v>
      </c>
      <c r="I17" s="30" t="s">
        <v>157</v>
      </c>
      <c r="J17" s="30" t="s">
        <v>159</v>
      </c>
      <c r="K17" s="31">
        <v>130010000</v>
      </c>
      <c r="L17" s="38">
        <v>2959</v>
      </c>
    </row>
    <row r="18" spans="1:12" ht="39.75" customHeight="1">
      <c r="A18" s="29">
        <f t="shared" si="0"/>
        <v>15</v>
      </c>
      <c r="B18" s="35" t="s">
        <v>104</v>
      </c>
      <c r="C18" s="15"/>
      <c r="D18" s="35" t="s">
        <v>74</v>
      </c>
      <c r="E18" s="36" t="s">
        <v>75</v>
      </c>
      <c r="F18" s="39" t="s">
        <v>124</v>
      </c>
      <c r="G18" s="30" t="s">
        <v>142</v>
      </c>
      <c r="H18" s="30" t="s">
        <v>123</v>
      </c>
      <c r="I18" s="30" t="s">
        <v>123</v>
      </c>
      <c r="J18" s="30" t="s">
        <v>134</v>
      </c>
      <c r="K18" s="31">
        <v>184080000</v>
      </c>
      <c r="L18" s="38">
        <v>793</v>
      </c>
    </row>
    <row r="19" spans="1:12" ht="39.75" customHeight="1">
      <c r="A19" s="29">
        <f t="shared" si="0"/>
        <v>16</v>
      </c>
      <c r="B19" s="35" t="s">
        <v>108</v>
      </c>
      <c r="C19" s="15"/>
      <c r="D19" s="35" t="s">
        <v>89</v>
      </c>
      <c r="E19" s="36" t="s">
        <v>90</v>
      </c>
      <c r="F19" s="39" t="s">
        <v>128</v>
      </c>
      <c r="G19" s="30" t="s">
        <v>162</v>
      </c>
      <c r="H19" s="30" t="s">
        <v>145</v>
      </c>
      <c r="I19" s="30" t="s">
        <v>145</v>
      </c>
      <c r="J19" s="30" t="s">
        <v>148</v>
      </c>
      <c r="K19" s="31">
        <f>SUM(K4:K18)</f>
        <v>2164875000</v>
      </c>
      <c r="L19" s="38">
        <v>1973</v>
      </c>
    </row>
    <row r="20" spans="1:12" ht="39.75" customHeight="1">
      <c r="A20" s="29">
        <f t="shared" si="0"/>
        <v>17</v>
      </c>
      <c r="B20" s="35" t="s">
        <v>108</v>
      </c>
      <c r="C20" s="15"/>
      <c r="D20" s="35" t="s">
        <v>91</v>
      </c>
      <c r="E20" s="36" t="s">
        <v>92</v>
      </c>
      <c r="F20" s="39" t="s">
        <v>128</v>
      </c>
      <c r="G20" s="30" t="s">
        <v>162</v>
      </c>
      <c r="H20" s="30" t="s">
        <v>145</v>
      </c>
      <c r="I20" s="30" t="s">
        <v>145</v>
      </c>
      <c r="J20" s="30" t="s">
        <v>148</v>
      </c>
      <c r="K20" s="31">
        <v>12570000</v>
      </c>
      <c r="L20" s="38">
        <v>307</v>
      </c>
    </row>
    <row r="21" spans="1:12" ht="39.75" customHeight="1">
      <c r="A21" s="29">
        <f t="shared" si="0"/>
        <v>18</v>
      </c>
      <c r="B21" s="35" t="s">
        <v>108</v>
      </c>
      <c r="C21" s="15"/>
      <c r="D21" s="35" t="s">
        <v>94</v>
      </c>
      <c r="E21" s="36" t="s">
        <v>93</v>
      </c>
      <c r="F21" s="39" t="s">
        <v>128</v>
      </c>
      <c r="G21" s="30" t="s">
        <v>162</v>
      </c>
      <c r="H21" s="30" t="s">
        <v>145</v>
      </c>
      <c r="I21" s="30" t="s">
        <v>145</v>
      </c>
      <c r="J21" s="30" t="s">
        <v>148</v>
      </c>
      <c r="K21" s="31">
        <v>25140000</v>
      </c>
      <c r="L21" s="38">
        <v>611</v>
      </c>
    </row>
    <row r="22" spans="1:12" ht="39.75" customHeight="1">
      <c r="A22" s="29">
        <f t="shared" si="0"/>
        <v>19</v>
      </c>
      <c r="B22" s="35" t="s">
        <v>109</v>
      </c>
      <c r="C22" s="15"/>
      <c r="D22" s="35" t="s">
        <v>23</v>
      </c>
      <c r="E22" s="36" t="s">
        <v>95</v>
      </c>
      <c r="F22" s="39" t="s">
        <v>129</v>
      </c>
      <c r="G22" s="30" t="s">
        <v>163</v>
      </c>
      <c r="H22" s="30" t="s">
        <v>166</v>
      </c>
      <c r="I22" s="30" t="s">
        <v>166</v>
      </c>
      <c r="J22" s="30" t="s">
        <v>169</v>
      </c>
      <c r="K22" s="31">
        <v>51224000</v>
      </c>
      <c r="L22" s="38">
        <v>1246</v>
      </c>
    </row>
    <row r="23" spans="1:12" ht="39.75" customHeight="1">
      <c r="A23" s="29">
        <f t="shared" si="0"/>
        <v>20</v>
      </c>
      <c r="B23" s="35" t="s">
        <v>104</v>
      </c>
      <c r="C23" s="15"/>
      <c r="D23" s="35" t="s">
        <v>96</v>
      </c>
      <c r="E23" s="36" t="s">
        <v>97</v>
      </c>
      <c r="F23" s="39" t="s">
        <v>124</v>
      </c>
      <c r="G23" s="30" t="s">
        <v>142</v>
      </c>
      <c r="H23" s="30" t="s">
        <v>123</v>
      </c>
      <c r="I23" s="30" t="s">
        <v>123</v>
      </c>
      <c r="J23" s="30" t="s">
        <v>134</v>
      </c>
      <c r="K23" s="31">
        <v>660134000</v>
      </c>
      <c r="L23" s="38">
        <v>16063</v>
      </c>
    </row>
    <row r="24" spans="1:12" ht="39.75" customHeight="1">
      <c r="A24" s="29">
        <f t="shared" si="0"/>
        <v>21</v>
      </c>
      <c r="B24" s="35" t="s">
        <v>109</v>
      </c>
      <c r="C24" s="15"/>
      <c r="D24" s="35" t="s">
        <v>29</v>
      </c>
      <c r="E24" s="36" t="s">
        <v>98</v>
      </c>
      <c r="F24" s="39" t="s">
        <v>129</v>
      </c>
      <c r="G24" s="30" t="s">
        <v>164</v>
      </c>
      <c r="H24" s="30" t="s">
        <v>166</v>
      </c>
      <c r="I24" s="30" t="s">
        <v>166</v>
      </c>
      <c r="J24" s="30" t="s">
        <v>169</v>
      </c>
      <c r="K24" s="31">
        <v>6252000</v>
      </c>
      <c r="L24" s="38">
        <v>153</v>
      </c>
    </row>
    <row r="25" spans="1:12" ht="39.75" customHeight="1">
      <c r="A25" s="29">
        <f t="shared" si="0"/>
        <v>22</v>
      </c>
      <c r="B25" s="35" t="s">
        <v>106</v>
      </c>
      <c r="C25" s="15"/>
      <c r="D25" s="35" t="s">
        <v>76</v>
      </c>
      <c r="E25" s="36" t="s">
        <v>77</v>
      </c>
      <c r="F25" s="39" t="s">
        <v>126</v>
      </c>
      <c r="G25" s="30" t="s">
        <v>127</v>
      </c>
      <c r="H25" s="30" t="s">
        <v>158</v>
      </c>
      <c r="I25" s="30" t="s">
        <v>158</v>
      </c>
      <c r="J25" s="30" t="s">
        <v>145</v>
      </c>
      <c r="K25" s="31">
        <v>126624000</v>
      </c>
      <c r="L25" s="38">
        <v>3081</v>
      </c>
    </row>
    <row r="26" spans="1:12" ht="39.75" customHeight="1">
      <c r="A26" s="29">
        <f t="shared" si="0"/>
        <v>23</v>
      </c>
      <c r="B26" s="35" t="s">
        <v>107</v>
      </c>
      <c r="C26" s="15"/>
      <c r="D26" s="35" t="s">
        <v>99</v>
      </c>
      <c r="E26" s="36" t="s">
        <v>100</v>
      </c>
      <c r="F26" s="39" t="s">
        <v>127</v>
      </c>
      <c r="G26" s="30" t="s">
        <v>161</v>
      </c>
      <c r="H26" s="30" t="s">
        <v>138</v>
      </c>
      <c r="I26" s="30" t="s">
        <v>138</v>
      </c>
      <c r="J26" s="30" t="s">
        <v>167</v>
      </c>
      <c r="K26" s="31">
        <v>13515000</v>
      </c>
      <c r="L26" s="38">
        <v>329</v>
      </c>
    </row>
    <row r="27" spans="1:12" ht="39.75" customHeight="1">
      <c r="A27" s="29">
        <f t="shared" si="0"/>
        <v>24</v>
      </c>
      <c r="B27" s="35" t="s">
        <v>105</v>
      </c>
      <c r="C27" s="15"/>
      <c r="D27" s="35" t="s">
        <v>78</v>
      </c>
      <c r="E27" s="36" t="s">
        <v>79</v>
      </c>
      <c r="F27" s="39" t="s">
        <v>125</v>
      </c>
      <c r="G27" s="30" t="s">
        <v>136</v>
      </c>
      <c r="H27" s="30" t="s">
        <v>156</v>
      </c>
      <c r="I27" s="30" t="s">
        <v>156</v>
      </c>
      <c r="J27" s="30" t="s">
        <v>151</v>
      </c>
      <c r="K27" s="31">
        <v>76540000</v>
      </c>
      <c r="L27" s="38">
        <v>1862</v>
      </c>
    </row>
    <row r="28" spans="1:12" ht="39.75" customHeight="1">
      <c r="A28" s="29">
        <f t="shared" si="0"/>
        <v>25</v>
      </c>
      <c r="B28" s="35" t="s">
        <v>106</v>
      </c>
      <c r="C28" s="15"/>
      <c r="D28" s="35" t="s">
        <v>80</v>
      </c>
      <c r="E28" s="36" t="s">
        <v>81</v>
      </c>
      <c r="F28" s="39" t="s">
        <v>126</v>
      </c>
      <c r="G28" s="30" t="s">
        <v>155</v>
      </c>
      <c r="H28" s="30" t="s">
        <v>141</v>
      </c>
      <c r="I28" s="30" t="s">
        <v>141</v>
      </c>
      <c r="J28" s="30" t="s">
        <v>160</v>
      </c>
      <c r="K28" s="31">
        <v>113897000</v>
      </c>
      <c r="L28" s="38">
        <v>2772</v>
      </c>
    </row>
    <row r="29" spans="1:12" ht="39.75" customHeight="1">
      <c r="A29" s="29">
        <f t="shared" si="0"/>
        <v>26</v>
      </c>
      <c r="B29" s="35" t="s">
        <v>104</v>
      </c>
      <c r="C29" s="15"/>
      <c r="D29" s="35" t="s">
        <v>82</v>
      </c>
      <c r="E29" s="36" t="s">
        <v>83</v>
      </c>
      <c r="F29" s="39" t="s">
        <v>124</v>
      </c>
      <c r="G29" s="30" t="s">
        <v>142</v>
      </c>
      <c r="H29" s="30" t="s">
        <v>123</v>
      </c>
      <c r="I29" s="30" t="s">
        <v>123</v>
      </c>
      <c r="J29" s="30" t="s">
        <v>134</v>
      </c>
      <c r="K29" s="31">
        <v>70076000</v>
      </c>
      <c r="L29" s="38">
        <v>1720</v>
      </c>
    </row>
    <row r="30" spans="1:12" ht="39.75" customHeight="1">
      <c r="A30" s="124"/>
      <c r="B30" s="19"/>
      <c r="C30" s="19"/>
      <c r="D30" s="19"/>
      <c r="E30" s="21"/>
      <c r="F30" s="59"/>
      <c r="G30" s="50"/>
      <c r="H30" s="50"/>
      <c r="I30" s="50"/>
      <c r="J30" s="140" t="s">
        <v>256</v>
      </c>
      <c r="K30" s="125">
        <f>SUM(K4:K29)</f>
        <v>5485722000</v>
      </c>
      <c r="L30" s="126">
        <f>SUM(L4:L29)</f>
        <v>52322</v>
      </c>
    </row>
    <row r="31" spans="1:12" ht="39.75" customHeight="1">
      <c r="A31" s="124"/>
      <c r="B31" s="19"/>
      <c r="C31" s="19"/>
      <c r="D31" s="19" t="s">
        <v>179</v>
      </c>
      <c r="E31" s="21"/>
      <c r="F31" s="59"/>
      <c r="G31" s="50"/>
      <c r="H31" s="50"/>
      <c r="I31" s="50"/>
      <c r="J31" s="50"/>
      <c r="K31" s="125"/>
      <c r="L31" s="126"/>
    </row>
    <row r="32" spans="1:12" ht="39.75" customHeight="1">
      <c r="A32" s="124"/>
      <c r="B32" s="19"/>
      <c r="C32" s="19"/>
      <c r="D32" s="17" t="s">
        <v>231</v>
      </c>
      <c r="E32" s="48"/>
      <c r="F32" s="107"/>
      <c r="G32" s="50"/>
      <c r="H32" s="50"/>
      <c r="I32" s="50"/>
      <c r="J32" s="50"/>
      <c r="K32" s="125"/>
      <c r="L32" s="126"/>
    </row>
    <row r="33" spans="1:12" ht="39.75" customHeight="1">
      <c r="A33" s="124"/>
      <c r="B33" s="19"/>
      <c r="C33" s="19"/>
      <c r="D33" s="17" t="s">
        <v>232</v>
      </c>
      <c r="E33" s="48"/>
      <c r="F33" s="107"/>
      <c r="G33" s="50"/>
      <c r="H33" s="50"/>
      <c r="I33" s="50"/>
      <c r="J33" s="50"/>
      <c r="K33" s="125"/>
      <c r="L33" s="126"/>
    </row>
    <row r="34" spans="1:12" ht="114.75" customHeight="1">
      <c r="A34" s="124"/>
      <c r="B34" s="19"/>
      <c r="C34" s="19"/>
      <c r="D34" s="33" t="s">
        <v>229</v>
      </c>
      <c r="E34" s="33"/>
      <c r="F34" s="33"/>
      <c r="G34" s="50"/>
      <c r="H34" s="50"/>
      <c r="I34" s="50"/>
      <c r="J34" s="50"/>
      <c r="K34" s="125"/>
      <c r="L34" s="126"/>
    </row>
    <row r="35" spans="1:12" ht="39.75" customHeight="1">
      <c r="A35" s="124"/>
      <c r="B35" s="19"/>
      <c r="C35" s="19"/>
      <c r="D35" s="19"/>
      <c r="E35" s="21"/>
      <c r="F35" s="59"/>
      <c r="G35" s="50"/>
      <c r="H35" s="50"/>
      <c r="I35" s="50"/>
      <c r="J35" s="50"/>
      <c r="K35" s="125"/>
      <c r="L35" s="126"/>
    </row>
    <row r="36" spans="1:12" ht="39.75" customHeight="1">
      <c r="A36" s="124"/>
      <c r="B36" s="19"/>
      <c r="C36" s="19"/>
      <c r="D36" s="19" t="s">
        <v>233</v>
      </c>
      <c r="E36" s="21"/>
      <c r="F36" s="59"/>
      <c r="G36" s="50"/>
      <c r="H36" s="50"/>
      <c r="I36" s="50"/>
      <c r="J36" s="50"/>
      <c r="K36" s="125"/>
      <c r="L36" s="126"/>
    </row>
    <row r="37" spans="1:12" ht="51.75" customHeight="1">
      <c r="A37" s="124"/>
      <c r="B37" s="19"/>
      <c r="C37" s="19"/>
      <c r="D37" s="180" t="s">
        <v>239</v>
      </c>
      <c r="E37" s="180"/>
      <c r="F37" s="180"/>
      <c r="G37" s="50"/>
      <c r="H37" s="50"/>
      <c r="I37" s="50"/>
      <c r="J37" s="50"/>
      <c r="K37" s="125"/>
      <c r="L37" s="126"/>
    </row>
    <row r="38" spans="1:12" ht="39.75" customHeight="1">
      <c r="A38" s="124"/>
      <c r="B38" s="19"/>
      <c r="C38" s="19"/>
      <c r="D38" s="180" t="s">
        <v>226</v>
      </c>
      <c r="E38" s="180"/>
      <c r="F38" s="180"/>
      <c r="G38" s="50"/>
      <c r="H38" s="50"/>
      <c r="I38" s="50"/>
      <c r="J38" s="50"/>
      <c r="K38" s="125"/>
      <c r="L38" s="126"/>
    </row>
    <row r="39" spans="1:12" ht="35.25" customHeight="1">
      <c r="A39" s="124"/>
      <c r="B39" s="19"/>
      <c r="C39" s="19"/>
      <c r="D39" s="19" t="s">
        <v>227</v>
      </c>
      <c r="E39" s="21"/>
      <c r="F39" s="59"/>
      <c r="G39" s="50"/>
      <c r="H39" s="50"/>
      <c r="I39" s="50"/>
      <c r="J39" s="50"/>
      <c r="K39" s="125"/>
      <c r="L39" s="126"/>
    </row>
    <row r="40" spans="4:11" ht="48.75" customHeight="1">
      <c r="D40" s="176" t="s">
        <v>238</v>
      </c>
      <c r="E40" s="176"/>
      <c r="F40" s="176"/>
      <c r="I40" s="72"/>
      <c r="J40" s="72"/>
      <c r="K40" s="73"/>
    </row>
    <row r="41" spans="9:11" ht="20.25">
      <c r="I41" s="72"/>
      <c r="J41" s="72"/>
      <c r="K41" s="73"/>
    </row>
    <row r="42" spans="9:11" ht="20.25">
      <c r="I42" s="72"/>
      <c r="J42" s="72"/>
      <c r="K42" s="73"/>
    </row>
    <row r="43" spans="2:11" ht="20.25">
      <c r="B43" s="17" t="s">
        <v>179</v>
      </c>
      <c r="D43" s="1"/>
      <c r="H43" s="34"/>
      <c r="I43" s="34"/>
      <c r="J43" s="34"/>
      <c r="K43" s="74"/>
    </row>
  </sheetData>
  <sheetProtection/>
  <mergeCells count="6">
    <mergeCell ref="H43:J43"/>
    <mergeCell ref="G2:J2"/>
    <mergeCell ref="D34:F34"/>
    <mergeCell ref="D37:F37"/>
    <mergeCell ref="D38:F38"/>
    <mergeCell ref="D40:F40"/>
  </mergeCells>
  <printOptions horizontalCentered="1"/>
  <pageMargins left="0.4" right="0.4" top="0.87" bottom="0.73" header="0.3" footer="0.3"/>
  <pageSetup fitToHeight="2" fitToWidth="1" horizontalDpi="600" verticalDpi="600" orientation="landscape" scale="44" r:id="rId2"/>
  <headerFooter alignWithMargins="0">
    <oddHeader>&amp;L&amp;G&amp;C&amp;"-,Bold"&amp;26SB 1407 Capital Projects - Pending Authorization&amp;R&amp;18October 2, 2009</oddHeader>
    <oddFooter>&amp;C&amp;P of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="98" zoomScaleNormal="98" zoomScalePageLayoutView="0" workbookViewId="0" topLeftCell="A1">
      <selection activeCell="F15" sqref="F15"/>
    </sheetView>
  </sheetViews>
  <sheetFormatPr defaultColWidth="9.140625" defaultRowHeight="15"/>
  <cols>
    <col min="1" max="1" width="6.140625" style="17" bestFit="1" customWidth="1"/>
    <col min="2" max="2" width="17.00390625" style="17" hidden="1" customWidth="1"/>
    <col min="3" max="3" width="23.421875" style="17" customWidth="1"/>
    <col min="4" max="4" width="42.140625" style="18" customWidth="1"/>
    <col min="5" max="5" width="27.28125" style="18" bestFit="1" customWidth="1"/>
    <col min="6" max="6" width="38.421875" style="67" customWidth="1"/>
    <col min="7" max="9" width="25.7109375" style="17" customWidth="1"/>
    <col min="10" max="10" width="28.421875" style="17" customWidth="1"/>
    <col min="11" max="11" width="27.140625" style="17" customWidth="1"/>
    <col min="12" max="12" width="28.140625" style="17" customWidth="1"/>
    <col min="13" max="16384" width="9.140625" style="17" customWidth="1"/>
  </cols>
  <sheetData>
    <row r="1" spans="1:6" ht="23.25">
      <c r="A1" s="75" t="s">
        <v>170</v>
      </c>
      <c r="B1" s="20"/>
      <c r="C1" s="19"/>
      <c r="D1" s="21"/>
      <c r="E1" s="21"/>
      <c r="F1" s="22"/>
    </row>
    <row r="2" spans="1:12" s="5" customFormat="1" ht="20.25">
      <c r="A2" s="2" t="s">
        <v>180</v>
      </c>
      <c r="B2" s="2" t="s">
        <v>181</v>
      </c>
      <c r="C2" s="2" t="s">
        <v>181</v>
      </c>
      <c r="D2" s="3" t="s">
        <v>182</v>
      </c>
      <c r="E2" s="23" t="s">
        <v>183</v>
      </c>
      <c r="F2" s="23" t="s">
        <v>184</v>
      </c>
      <c r="G2" s="4" t="s">
        <v>185</v>
      </c>
      <c r="H2" s="4" t="s">
        <v>186</v>
      </c>
      <c r="I2" s="4" t="s">
        <v>187</v>
      </c>
      <c r="J2" s="4" t="s">
        <v>188</v>
      </c>
      <c r="K2" s="4" t="s">
        <v>189</v>
      </c>
      <c r="L2" s="4" t="s">
        <v>190</v>
      </c>
    </row>
    <row r="3" spans="1:12" s="5" customFormat="1" ht="20.25">
      <c r="A3" s="77"/>
      <c r="B3" s="77"/>
      <c r="C3" s="77"/>
      <c r="D3" s="78"/>
      <c r="E3" s="79"/>
      <c r="F3" s="94"/>
      <c r="G3" s="66" t="s">
        <v>201</v>
      </c>
      <c r="H3" s="66"/>
      <c r="I3" s="66"/>
      <c r="J3" s="66"/>
      <c r="K3" s="80"/>
      <c r="L3" s="81"/>
    </row>
    <row r="4" spans="1:12" s="7" customFormat="1" ht="81">
      <c r="A4" s="24" t="s">
        <v>0</v>
      </c>
      <c r="B4" s="24" t="s">
        <v>110</v>
      </c>
      <c r="C4" s="24" t="s">
        <v>1</v>
      </c>
      <c r="D4" s="24" t="s">
        <v>2</v>
      </c>
      <c r="E4" s="25" t="s">
        <v>192</v>
      </c>
      <c r="F4" s="27" t="s">
        <v>208</v>
      </c>
      <c r="G4" s="24" t="s">
        <v>202</v>
      </c>
      <c r="H4" s="24" t="s">
        <v>203</v>
      </c>
      <c r="I4" s="26" t="s">
        <v>204</v>
      </c>
      <c r="J4" s="27" t="s">
        <v>205</v>
      </c>
      <c r="K4" s="24" t="s">
        <v>191</v>
      </c>
      <c r="L4" s="28" t="s">
        <v>118</v>
      </c>
    </row>
    <row r="5" spans="1:12" s="16" customFormat="1" ht="39.75" customHeight="1">
      <c r="A5" s="29">
        <v>1</v>
      </c>
      <c r="B5" s="13" t="s">
        <v>40</v>
      </c>
      <c r="C5" s="13" t="s">
        <v>33</v>
      </c>
      <c r="D5" s="14" t="s">
        <v>34</v>
      </c>
      <c r="E5" s="30" t="s">
        <v>137</v>
      </c>
      <c r="F5" s="30"/>
      <c r="G5" s="15" t="s">
        <v>131</v>
      </c>
      <c r="H5" s="15" t="s">
        <v>132</v>
      </c>
      <c r="I5" s="15" t="s">
        <v>133</v>
      </c>
      <c r="J5" s="15" t="s">
        <v>134</v>
      </c>
      <c r="K5" s="31">
        <v>83367000</v>
      </c>
      <c r="L5" s="32">
        <v>2064</v>
      </c>
    </row>
    <row r="6" spans="1:12" s="16" customFormat="1" ht="39.75" customHeight="1">
      <c r="A6" s="29">
        <f aca="true" t="shared" si="0" ref="A6:A19">A5+1</f>
        <v>2</v>
      </c>
      <c r="B6" s="13" t="s">
        <v>40</v>
      </c>
      <c r="C6" s="9" t="s">
        <v>19</v>
      </c>
      <c r="D6" s="14" t="s">
        <v>35</v>
      </c>
      <c r="E6" s="30" t="s">
        <v>137</v>
      </c>
      <c r="F6" s="30"/>
      <c r="G6" s="15" t="s">
        <v>135</v>
      </c>
      <c r="H6" s="15" t="s">
        <v>138</v>
      </c>
      <c r="I6" s="15" t="s">
        <v>145</v>
      </c>
      <c r="J6" s="15" t="s">
        <v>147</v>
      </c>
      <c r="K6" s="31">
        <v>129027000</v>
      </c>
      <c r="L6" s="32">
        <v>3193</v>
      </c>
    </row>
    <row r="7" spans="1:12" s="16" customFormat="1" ht="39.75" customHeight="1">
      <c r="A7" s="29">
        <f t="shared" si="0"/>
        <v>3</v>
      </c>
      <c r="B7" s="13" t="s">
        <v>40</v>
      </c>
      <c r="C7" s="13" t="s">
        <v>36</v>
      </c>
      <c r="D7" s="14" t="s">
        <v>37</v>
      </c>
      <c r="E7" s="30" t="s">
        <v>137</v>
      </c>
      <c r="F7" s="30"/>
      <c r="G7" s="15" t="s">
        <v>136</v>
      </c>
      <c r="H7" s="15" t="s">
        <v>138</v>
      </c>
      <c r="I7" s="15" t="s">
        <v>145</v>
      </c>
      <c r="J7" s="15" t="s">
        <v>148</v>
      </c>
      <c r="K7" s="31">
        <v>78131000</v>
      </c>
      <c r="L7" s="32">
        <v>1933</v>
      </c>
    </row>
    <row r="8" spans="1:12" s="16" customFormat="1" ht="39.75" customHeight="1">
      <c r="A8" s="29">
        <f t="shared" si="0"/>
        <v>4</v>
      </c>
      <c r="B8" s="13" t="s">
        <v>40</v>
      </c>
      <c r="C8" s="13" t="s">
        <v>38</v>
      </c>
      <c r="D8" s="14" t="s">
        <v>39</v>
      </c>
      <c r="E8" s="30" t="s">
        <v>137</v>
      </c>
      <c r="F8" s="30"/>
      <c r="G8" s="15" t="s">
        <v>135</v>
      </c>
      <c r="H8" s="15" t="s">
        <v>139</v>
      </c>
      <c r="I8" s="15" t="s">
        <v>139</v>
      </c>
      <c r="J8" s="15" t="s">
        <v>149</v>
      </c>
      <c r="K8" s="31">
        <v>172940000</v>
      </c>
      <c r="L8" s="32">
        <v>4280</v>
      </c>
    </row>
    <row r="9" spans="1:12" s="16" customFormat="1" ht="39.75" customHeight="1">
      <c r="A9" s="29">
        <f t="shared" si="0"/>
        <v>5</v>
      </c>
      <c r="B9" s="13" t="s">
        <v>40</v>
      </c>
      <c r="C9" s="13" t="s">
        <v>41</v>
      </c>
      <c r="D9" s="14" t="s">
        <v>42</v>
      </c>
      <c r="E9" s="30" t="s">
        <v>137</v>
      </c>
      <c r="F9" s="30"/>
      <c r="G9" s="15" t="s">
        <v>135</v>
      </c>
      <c r="H9" s="15" t="s">
        <v>140</v>
      </c>
      <c r="I9" s="15" t="s">
        <v>140</v>
      </c>
      <c r="J9" s="15" t="s">
        <v>151</v>
      </c>
      <c r="K9" s="31">
        <v>77288000</v>
      </c>
      <c r="L9" s="32">
        <v>1913</v>
      </c>
    </row>
    <row r="10" spans="1:12" s="16" customFormat="1" ht="39.75" customHeight="1">
      <c r="A10" s="29">
        <f t="shared" si="0"/>
        <v>6</v>
      </c>
      <c r="B10" s="13" t="s">
        <v>40</v>
      </c>
      <c r="C10" s="13" t="s">
        <v>43</v>
      </c>
      <c r="D10" s="14" t="s">
        <v>44</v>
      </c>
      <c r="E10" s="30" t="s">
        <v>137</v>
      </c>
      <c r="F10" s="30"/>
      <c r="G10" s="15" t="s">
        <v>136</v>
      </c>
      <c r="H10" s="15" t="s">
        <v>133</v>
      </c>
      <c r="I10" s="15" t="s">
        <v>141</v>
      </c>
      <c r="J10" s="15" t="s">
        <v>152</v>
      </c>
      <c r="K10" s="31">
        <v>71744000</v>
      </c>
      <c r="L10" s="32">
        <v>1775</v>
      </c>
    </row>
    <row r="11" spans="1:12" s="16" customFormat="1" ht="39.75" customHeight="1">
      <c r="A11" s="29">
        <f t="shared" si="0"/>
        <v>7</v>
      </c>
      <c r="B11" s="13" t="s">
        <v>40</v>
      </c>
      <c r="C11" s="13" t="s">
        <v>45</v>
      </c>
      <c r="D11" s="14" t="s">
        <v>46</v>
      </c>
      <c r="E11" s="30" t="s">
        <v>137</v>
      </c>
      <c r="F11" s="30"/>
      <c r="G11" s="15" t="s">
        <v>135</v>
      </c>
      <c r="H11" s="15" t="s">
        <v>133</v>
      </c>
      <c r="I11" s="15" t="s">
        <v>141</v>
      </c>
      <c r="J11" s="15" t="s">
        <v>152</v>
      </c>
      <c r="K11" s="31">
        <v>65220000</v>
      </c>
      <c r="L11" s="32">
        <v>1614</v>
      </c>
    </row>
    <row r="12" spans="1:12" s="16" customFormat="1" ht="39.75" customHeight="1">
      <c r="A12" s="29">
        <f t="shared" si="0"/>
        <v>8</v>
      </c>
      <c r="B12" s="13" t="s">
        <v>40</v>
      </c>
      <c r="C12" s="13" t="s">
        <v>23</v>
      </c>
      <c r="D12" s="14" t="s">
        <v>47</v>
      </c>
      <c r="E12" s="30" t="s">
        <v>137</v>
      </c>
      <c r="F12" s="30"/>
      <c r="G12" s="15" t="s">
        <v>135</v>
      </c>
      <c r="H12" s="15" t="s">
        <v>141</v>
      </c>
      <c r="I12" s="15" t="s">
        <v>141</v>
      </c>
      <c r="J12" s="15" t="s">
        <v>153</v>
      </c>
      <c r="K12" s="31">
        <v>84415000</v>
      </c>
      <c r="L12" s="32">
        <v>2089</v>
      </c>
    </row>
    <row r="13" spans="1:12" s="16" customFormat="1" ht="39.75" customHeight="1">
      <c r="A13" s="29">
        <f t="shared" si="0"/>
        <v>9</v>
      </c>
      <c r="B13" s="13" t="s">
        <v>40</v>
      </c>
      <c r="C13" s="13" t="s">
        <v>8</v>
      </c>
      <c r="D13" s="14" t="s">
        <v>115</v>
      </c>
      <c r="E13" s="30" t="s">
        <v>137</v>
      </c>
      <c r="F13" s="30"/>
      <c r="G13" s="15" t="s">
        <v>135</v>
      </c>
      <c r="H13" s="15" t="s">
        <v>139</v>
      </c>
      <c r="I13" s="15" t="s">
        <v>139</v>
      </c>
      <c r="J13" s="15" t="s">
        <v>149</v>
      </c>
      <c r="K13" s="31">
        <v>509230000</v>
      </c>
      <c r="L13" s="32">
        <v>12604</v>
      </c>
    </row>
    <row r="14" spans="1:12" s="16" customFormat="1" ht="39.75" customHeight="1">
      <c r="A14" s="29">
        <f t="shared" si="0"/>
        <v>10</v>
      </c>
      <c r="B14" s="13" t="s">
        <v>40</v>
      </c>
      <c r="C14" s="13" t="s">
        <v>49</v>
      </c>
      <c r="D14" s="14" t="s">
        <v>50</v>
      </c>
      <c r="E14" s="30" t="s">
        <v>137</v>
      </c>
      <c r="F14" s="30"/>
      <c r="G14" s="15" t="s">
        <v>135</v>
      </c>
      <c r="H14" s="15" t="s">
        <v>143</v>
      </c>
      <c r="I14" s="15" t="s">
        <v>146</v>
      </c>
      <c r="J14" s="15" t="s">
        <v>153</v>
      </c>
      <c r="K14" s="31">
        <v>211779000</v>
      </c>
      <c r="L14" s="32">
        <v>5243</v>
      </c>
    </row>
    <row r="15" spans="1:12" s="16" customFormat="1" ht="39.75" customHeight="1">
      <c r="A15" s="29">
        <f t="shared" si="0"/>
        <v>11</v>
      </c>
      <c r="B15" s="13" t="s">
        <v>40</v>
      </c>
      <c r="C15" s="13" t="s">
        <v>53</v>
      </c>
      <c r="D15" s="14" t="s">
        <v>54</v>
      </c>
      <c r="E15" s="30" t="s">
        <v>137</v>
      </c>
      <c r="F15" s="30"/>
      <c r="G15" s="15" t="s">
        <v>135</v>
      </c>
      <c r="H15" s="15" t="s">
        <v>139</v>
      </c>
      <c r="I15" s="15" t="s">
        <v>139</v>
      </c>
      <c r="J15" s="15" t="s">
        <v>149</v>
      </c>
      <c r="K15" s="31">
        <v>240125000</v>
      </c>
      <c r="L15" s="32">
        <v>5943</v>
      </c>
    </row>
    <row r="16" spans="1:12" s="16" customFormat="1" ht="39.75" customHeight="1">
      <c r="A16" s="29">
        <f t="shared" si="0"/>
        <v>12</v>
      </c>
      <c r="B16" s="13" t="s">
        <v>40</v>
      </c>
      <c r="C16" s="13" t="s">
        <v>55</v>
      </c>
      <c r="D16" s="14" t="s">
        <v>113</v>
      </c>
      <c r="E16" s="30" t="s">
        <v>137</v>
      </c>
      <c r="F16" s="30"/>
      <c r="G16" s="15" t="s">
        <v>135</v>
      </c>
      <c r="H16" s="15" t="s">
        <v>133</v>
      </c>
      <c r="I16" s="15" t="s">
        <v>141</v>
      </c>
      <c r="J16" s="15" t="s">
        <v>149</v>
      </c>
      <c r="K16" s="31">
        <v>100626000</v>
      </c>
      <c r="L16" s="32">
        <v>2490</v>
      </c>
    </row>
    <row r="17" spans="1:12" s="16" customFormat="1" ht="39.75" customHeight="1">
      <c r="A17" s="29">
        <f t="shared" si="0"/>
        <v>13</v>
      </c>
      <c r="B17" s="13" t="s">
        <v>40</v>
      </c>
      <c r="C17" s="13" t="s">
        <v>51</v>
      </c>
      <c r="D17" s="14" t="s">
        <v>52</v>
      </c>
      <c r="E17" s="30" t="s">
        <v>137</v>
      </c>
      <c r="F17" s="30"/>
      <c r="G17" s="15" t="s">
        <v>137</v>
      </c>
      <c r="H17" s="15" t="s">
        <v>144</v>
      </c>
      <c r="I17" s="15" t="s">
        <v>144</v>
      </c>
      <c r="J17" s="15" t="s">
        <v>139</v>
      </c>
      <c r="K17" s="31">
        <v>25418000</v>
      </c>
      <c r="L17" s="32">
        <v>629</v>
      </c>
    </row>
    <row r="18" spans="1:12" ht="39.75" customHeight="1">
      <c r="A18" s="29">
        <f t="shared" si="0"/>
        <v>14</v>
      </c>
      <c r="B18" s="35" t="s">
        <v>40</v>
      </c>
      <c r="C18" s="35" t="s">
        <v>56</v>
      </c>
      <c r="D18" s="36" t="s">
        <v>57</v>
      </c>
      <c r="E18" s="30" t="s">
        <v>137</v>
      </c>
      <c r="F18" s="30"/>
      <c r="G18" s="30" t="s">
        <v>137</v>
      </c>
      <c r="H18" s="30" t="s">
        <v>129</v>
      </c>
      <c r="I18" s="30" t="s">
        <v>129</v>
      </c>
      <c r="J18" s="30" t="s">
        <v>150</v>
      </c>
      <c r="K18" s="37">
        <v>50000000</v>
      </c>
      <c r="L18" s="38">
        <v>1238</v>
      </c>
    </row>
    <row r="19" spans="1:12" s="16" customFormat="1" ht="60.75">
      <c r="A19" s="29">
        <f t="shared" si="0"/>
        <v>15</v>
      </c>
      <c r="B19" s="13" t="s">
        <v>40</v>
      </c>
      <c r="C19" s="13" t="s">
        <v>48</v>
      </c>
      <c r="D19" s="14" t="s">
        <v>114</v>
      </c>
      <c r="E19" s="39" t="s">
        <v>137</v>
      </c>
      <c r="F19" s="39"/>
      <c r="G19" s="15" t="s">
        <v>137</v>
      </c>
      <c r="H19" s="15" t="s">
        <v>142</v>
      </c>
      <c r="I19" s="15" t="s">
        <v>142</v>
      </c>
      <c r="J19" s="15" t="s">
        <v>138</v>
      </c>
      <c r="K19" s="31">
        <v>44000000</v>
      </c>
      <c r="L19" s="32">
        <v>1089</v>
      </c>
    </row>
    <row r="20" spans="1:12" s="16" customFormat="1" ht="39.75" customHeight="1">
      <c r="A20" s="40"/>
      <c r="B20" s="41"/>
      <c r="C20" s="41"/>
      <c r="D20" s="42"/>
      <c r="E20" s="43"/>
      <c r="F20" s="44"/>
      <c r="G20" s="45"/>
      <c r="H20" s="45"/>
      <c r="I20" s="45"/>
      <c r="J20" s="46" t="s">
        <v>173</v>
      </c>
      <c r="K20" s="99">
        <f>SUM(K5:K19)</f>
        <v>1943310000</v>
      </c>
      <c r="L20" s="97"/>
    </row>
    <row r="21" spans="1:10" s="16" customFormat="1" ht="39.75" customHeight="1">
      <c r="A21" s="76" t="s">
        <v>171</v>
      </c>
      <c r="B21" s="47"/>
      <c r="C21" s="47"/>
      <c r="D21" s="48"/>
      <c r="E21" s="49"/>
      <c r="F21" s="50"/>
      <c r="G21" s="51"/>
      <c r="H21" s="51"/>
      <c r="I21" s="51"/>
      <c r="J21" s="51"/>
    </row>
    <row r="22" spans="1:12" s="5" customFormat="1" ht="20.25">
      <c r="A22" s="2" t="s">
        <v>180</v>
      </c>
      <c r="B22" s="2" t="s">
        <v>181</v>
      </c>
      <c r="C22" s="2" t="s">
        <v>181</v>
      </c>
      <c r="D22" s="3" t="s">
        <v>182</v>
      </c>
      <c r="E22" s="23" t="s">
        <v>183</v>
      </c>
      <c r="F22" s="23" t="s">
        <v>184</v>
      </c>
      <c r="G22" s="4" t="s">
        <v>185</v>
      </c>
      <c r="H22" s="4" t="s">
        <v>186</v>
      </c>
      <c r="I22" s="4" t="s">
        <v>187</v>
      </c>
      <c r="J22" s="4" t="s">
        <v>188</v>
      </c>
      <c r="K22" s="4" t="s">
        <v>189</v>
      </c>
      <c r="L22" s="4" t="s">
        <v>190</v>
      </c>
    </row>
    <row r="23" spans="1:12" s="5" customFormat="1" ht="20.25">
      <c r="A23" s="92"/>
      <c r="B23" s="89"/>
      <c r="C23" s="91"/>
      <c r="D23" s="90"/>
      <c r="E23" s="79"/>
      <c r="F23" s="94"/>
      <c r="G23" s="171" t="s">
        <v>201</v>
      </c>
      <c r="H23" s="172"/>
      <c r="I23" s="172"/>
      <c r="J23" s="173"/>
      <c r="K23" s="93"/>
      <c r="L23" s="93"/>
    </row>
    <row r="24" spans="1:12" s="7" customFormat="1" ht="81">
      <c r="A24" s="27" t="s">
        <v>0</v>
      </c>
      <c r="B24" s="6" t="s">
        <v>110</v>
      </c>
      <c r="C24" s="27" t="s">
        <v>1</v>
      </c>
      <c r="D24" s="27" t="s">
        <v>2</v>
      </c>
      <c r="E24" s="25" t="s">
        <v>192</v>
      </c>
      <c r="F24" s="27" t="s">
        <v>208</v>
      </c>
      <c r="G24" s="52" t="s">
        <v>202</v>
      </c>
      <c r="H24" s="52" t="s">
        <v>206</v>
      </c>
      <c r="I24" s="6" t="s">
        <v>204</v>
      </c>
      <c r="J24" s="6" t="s">
        <v>205</v>
      </c>
      <c r="K24" s="27" t="s">
        <v>130</v>
      </c>
      <c r="L24" s="27" t="s">
        <v>118</v>
      </c>
    </row>
    <row r="25" spans="1:12" ht="39.75" customHeight="1">
      <c r="A25" s="29">
        <f>A19+1</f>
        <v>16</v>
      </c>
      <c r="B25" s="35" t="s">
        <v>104</v>
      </c>
      <c r="C25" s="35" t="s">
        <v>63</v>
      </c>
      <c r="D25" s="36" t="s">
        <v>64</v>
      </c>
      <c r="E25" s="36"/>
      <c r="F25" s="39" t="s">
        <v>124</v>
      </c>
      <c r="G25" s="39" t="s">
        <v>142</v>
      </c>
      <c r="H25" s="30" t="s">
        <v>123</v>
      </c>
      <c r="I25" s="30" t="s">
        <v>123</v>
      </c>
      <c r="J25" s="30" t="s">
        <v>134</v>
      </c>
      <c r="K25" s="37">
        <v>32286000</v>
      </c>
      <c r="L25" s="38">
        <v>800</v>
      </c>
    </row>
    <row r="26" spans="1:12" ht="39.75" customHeight="1">
      <c r="A26" s="29">
        <f>A25+1</f>
        <v>17</v>
      </c>
      <c r="B26" s="35" t="s">
        <v>104</v>
      </c>
      <c r="C26" s="35" t="s">
        <v>65</v>
      </c>
      <c r="D26" s="36" t="s">
        <v>66</v>
      </c>
      <c r="E26" s="36"/>
      <c r="F26" s="39" t="s">
        <v>124</v>
      </c>
      <c r="G26" s="30" t="s">
        <v>142</v>
      </c>
      <c r="H26" s="30" t="s">
        <v>123</v>
      </c>
      <c r="I26" s="30" t="s">
        <v>123</v>
      </c>
      <c r="J26" s="30" t="s">
        <v>134</v>
      </c>
      <c r="K26" s="37">
        <v>41924000</v>
      </c>
      <c r="L26" s="38">
        <v>1037</v>
      </c>
    </row>
    <row r="27" spans="1:12" ht="39.75" customHeight="1">
      <c r="A27" s="29">
        <f aca="true" t="shared" si="1" ref="A27:A55">A26+1</f>
        <v>18</v>
      </c>
      <c r="B27" s="35" t="s">
        <v>104</v>
      </c>
      <c r="C27" s="35" t="s">
        <v>19</v>
      </c>
      <c r="D27" s="36" t="s">
        <v>71</v>
      </c>
      <c r="E27" s="36"/>
      <c r="F27" s="39" t="s">
        <v>124</v>
      </c>
      <c r="G27" s="30" t="s">
        <v>142</v>
      </c>
      <c r="H27" s="30" t="s">
        <v>123</v>
      </c>
      <c r="I27" s="30" t="s">
        <v>123</v>
      </c>
      <c r="J27" s="30" t="s">
        <v>134</v>
      </c>
      <c r="K27" s="37">
        <v>58131000</v>
      </c>
      <c r="L27" s="38">
        <v>1438</v>
      </c>
    </row>
    <row r="28" spans="1:12" ht="39.75" customHeight="1">
      <c r="A28" s="29">
        <f t="shared" si="1"/>
        <v>19</v>
      </c>
      <c r="B28" s="35" t="s">
        <v>104</v>
      </c>
      <c r="C28" s="35" t="s">
        <v>74</v>
      </c>
      <c r="D28" s="36" t="s">
        <v>75</v>
      </c>
      <c r="E28" s="36"/>
      <c r="F28" s="39" t="s">
        <v>124</v>
      </c>
      <c r="G28" s="30" t="s">
        <v>142</v>
      </c>
      <c r="H28" s="30" t="s">
        <v>123</v>
      </c>
      <c r="I28" s="30" t="s">
        <v>123</v>
      </c>
      <c r="J28" s="30" t="s">
        <v>134</v>
      </c>
      <c r="K28" s="37">
        <v>32597000</v>
      </c>
      <c r="L28" s="38">
        <v>807</v>
      </c>
    </row>
    <row r="29" spans="1:12" ht="39.75" customHeight="1">
      <c r="A29" s="29">
        <f t="shared" si="1"/>
        <v>20</v>
      </c>
      <c r="B29" s="35" t="s">
        <v>104</v>
      </c>
      <c r="C29" s="35" t="s">
        <v>96</v>
      </c>
      <c r="D29" s="36" t="s">
        <v>97</v>
      </c>
      <c r="E29" s="36"/>
      <c r="F29" s="39" t="s">
        <v>124</v>
      </c>
      <c r="G29" s="30" t="s">
        <v>142</v>
      </c>
      <c r="H29" s="30" t="s">
        <v>123</v>
      </c>
      <c r="I29" s="30" t="s">
        <v>123</v>
      </c>
      <c r="J29" s="30" t="s">
        <v>134</v>
      </c>
      <c r="K29" s="37">
        <v>660134000</v>
      </c>
      <c r="L29" s="38">
        <v>16339</v>
      </c>
    </row>
    <row r="30" spans="1:12" ht="39.75" customHeight="1">
      <c r="A30" s="29">
        <f t="shared" si="1"/>
        <v>21</v>
      </c>
      <c r="B30" s="35" t="s">
        <v>104</v>
      </c>
      <c r="C30" s="35" t="s">
        <v>82</v>
      </c>
      <c r="D30" s="36" t="s">
        <v>83</v>
      </c>
      <c r="E30" s="36"/>
      <c r="F30" s="39" t="s">
        <v>124</v>
      </c>
      <c r="G30" s="30" t="s">
        <v>142</v>
      </c>
      <c r="H30" s="30" t="s">
        <v>123</v>
      </c>
      <c r="I30" s="30" t="s">
        <v>123</v>
      </c>
      <c r="J30" s="30" t="s">
        <v>134</v>
      </c>
      <c r="K30" s="37">
        <v>70076000</v>
      </c>
      <c r="L30" s="38">
        <v>1735</v>
      </c>
    </row>
    <row r="31" spans="1:12" ht="39.75" customHeight="1">
      <c r="A31" s="29">
        <f>A30+1</f>
        <v>22</v>
      </c>
      <c r="B31" s="35" t="s">
        <v>105</v>
      </c>
      <c r="C31" s="35" t="s">
        <v>58</v>
      </c>
      <c r="D31" s="36" t="s">
        <v>59</v>
      </c>
      <c r="E31" s="36"/>
      <c r="F31" s="39" t="s">
        <v>125</v>
      </c>
      <c r="G31" s="30" t="s">
        <v>136</v>
      </c>
      <c r="H31" s="30" t="s">
        <v>156</v>
      </c>
      <c r="I31" s="30" t="s">
        <v>156</v>
      </c>
      <c r="J31" s="30" t="s">
        <v>151</v>
      </c>
      <c r="K31" s="37">
        <v>101297000</v>
      </c>
      <c r="L31" s="38">
        <v>2507</v>
      </c>
    </row>
    <row r="32" spans="1:12" ht="39.75" customHeight="1">
      <c r="A32" s="29">
        <f t="shared" si="1"/>
        <v>23</v>
      </c>
      <c r="B32" s="35" t="s">
        <v>105</v>
      </c>
      <c r="C32" s="35" t="s">
        <v>67</v>
      </c>
      <c r="D32" s="36" t="s">
        <v>68</v>
      </c>
      <c r="E32" s="36"/>
      <c r="F32" s="39" t="s">
        <v>125</v>
      </c>
      <c r="G32" s="30" t="s">
        <v>136</v>
      </c>
      <c r="H32" s="30" t="s">
        <v>156</v>
      </c>
      <c r="I32" s="30" t="s">
        <v>156</v>
      </c>
      <c r="J32" s="30" t="s">
        <v>151</v>
      </c>
      <c r="K32" s="37">
        <v>142449000</v>
      </c>
      <c r="L32" s="38">
        <v>3525</v>
      </c>
    </row>
    <row r="33" spans="1:12" ht="39.75" customHeight="1">
      <c r="A33" s="29">
        <f t="shared" si="1"/>
        <v>24</v>
      </c>
      <c r="B33" s="35" t="s">
        <v>105</v>
      </c>
      <c r="C33" s="35" t="s">
        <v>19</v>
      </c>
      <c r="D33" s="36" t="s">
        <v>69</v>
      </c>
      <c r="E33" s="36"/>
      <c r="F33" s="39" t="s">
        <v>125</v>
      </c>
      <c r="G33" s="30" t="s">
        <v>136</v>
      </c>
      <c r="H33" s="30" t="s">
        <v>156</v>
      </c>
      <c r="I33" s="30" t="s">
        <v>156</v>
      </c>
      <c r="J33" s="30" t="s">
        <v>151</v>
      </c>
      <c r="K33" s="37">
        <v>123948000</v>
      </c>
      <c r="L33" s="38">
        <v>3067</v>
      </c>
    </row>
    <row r="34" spans="1:12" ht="39.75" customHeight="1">
      <c r="A34" s="29">
        <f t="shared" si="1"/>
        <v>25</v>
      </c>
      <c r="B34" s="35" t="s">
        <v>105</v>
      </c>
      <c r="C34" s="35" t="s">
        <v>72</v>
      </c>
      <c r="D34" s="36" t="s">
        <v>73</v>
      </c>
      <c r="E34" s="36"/>
      <c r="F34" s="39" t="s">
        <v>125</v>
      </c>
      <c r="G34" s="30" t="s">
        <v>136</v>
      </c>
      <c r="H34" s="30" t="s">
        <v>157</v>
      </c>
      <c r="I34" s="30" t="s">
        <v>157</v>
      </c>
      <c r="J34" s="30" t="s">
        <v>159</v>
      </c>
      <c r="K34" s="37">
        <v>119914000</v>
      </c>
      <c r="L34" s="38">
        <v>2968</v>
      </c>
    </row>
    <row r="35" spans="1:12" ht="39.75" customHeight="1">
      <c r="A35" s="29">
        <f t="shared" si="1"/>
        <v>26</v>
      </c>
      <c r="B35" s="35" t="s">
        <v>105</v>
      </c>
      <c r="C35" s="35" t="s">
        <v>78</v>
      </c>
      <c r="D35" s="36" t="s">
        <v>79</v>
      </c>
      <c r="E35" s="36"/>
      <c r="F35" s="39" t="s">
        <v>125</v>
      </c>
      <c r="G35" s="30" t="s">
        <v>136</v>
      </c>
      <c r="H35" s="30" t="s">
        <v>156</v>
      </c>
      <c r="I35" s="30" t="s">
        <v>156</v>
      </c>
      <c r="J35" s="30" t="s">
        <v>151</v>
      </c>
      <c r="K35" s="37">
        <v>96501000</v>
      </c>
      <c r="L35" s="38">
        <v>2389</v>
      </c>
    </row>
    <row r="36" spans="1:12" ht="39.75" customHeight="1">
      <c r="A36" s="29">
        <f>A35+1</f>
        <v>27</v>
      </c>
      <c r="B36" s="35" t="s">
        <v>106</v>
      </c>
      <c r="C36" s="35" t="s">
        <v>5</v>
      </c>
      <c r="D36" s="36" t="s">
        <v>60</v>
      </c>
      <c r="E36" s="36"/>
      <c r="F36" s="39" t="s">
        <v>126</v>
      </c>
      <c r="G36" s="30" t="s">
        <v>154</v>
      </c>
      <c r="H36" s="30" t="s">
        <v>131</v>
      </c>
      <c r="I36" s="30" t="s">
        <v>131</v>
      </c>
      <c r="J36" s="30" t="s">
        <v>133</v>
      </c>
      <c r="K36" s="37">
        <v>107365000</v>
      </c>
      <c r="L36" s="38">
        <v>2658</v>
      </c>
    </row>
    <row r="37" spans="1:12" ht="39.75" customHeight="1">
      <c r="A37" s="29">
        <f t="shared" si="1"/>
        <v>28</v>
      </c>
      <c r="B37" s="35" t="s">
        <v>106</v>
      </c>
      <c r="C37" s="35" t="s">
        <v>61</v>
      </c>
      <c r="D37" s="36" t="s">
        <v>62</v>
      </c>
      <c r="E37" s="36"/>
      <c r="F37" s="39" t="s">
        <v>126</v>
      </c>
      <c r="G37" s="30" t="s">
        <v>126</v>
      </c>
      <c r="H37" s="30" t="s">
        <v>158</v>
      </c>
      <c r="I37" s="30" t="s">
        <v>158</v>
      </c>
      <c r="J37" s="30" t="s">
        <v>141</v>
      </c>
      <c r="K37" s="37">
        <v>32686000</v>
      </c>
      <c r="L37" s="38">
        <v>809</v>
      </c>
    </row>
    <row r="38" spans="1:12" ht="39.75" customHeight="1">
      <c r="A38" s="29">
        <f t="shared" si="1"/>
        <v>29</v>
      </c>
      <c r="B38" s="35" t="s">
        <v>106</v>
      </c>
      <c r="C38" s="35" t="s">
        <v>19</v>
      </c>
      <c r="D38" s="36" t="s">
        <v>70</v>
      </c>
      <c r="E38" s="36"/>
      <c r="F38" s="39" t="s">
        <v>126</v>
      </c>
      <c r="G38" s="30" t="s">
        <v>154</v>
      </c>
      <c r="H38" s="30" t="s">
        <v>131</v>
      </c>
      <c r="I38" s="30" t="s">
        <v>131</v>
      </c>
      <c r="J38" s="30" t="s">
        <v>133</v>
      </c>
      <c r="K38" s="37">
        <v>8431000</v>
      </c>
      <c r="L38" s="38">
        <v>208</v>
      </c>
    </row>
    <row r="39" spans="1:12" ht="39.75" customHeight="1">
      <c r="A39" s="29">
        <f t="shared" si="1"/>
        <v>30</v>
      </c>
      <c r="B39" s="35" t="s">
        <v>106</v>
      </c>
      <c r="C39" s="35" t="s">
        <v>76</v>
      </c>
      <c r="D39" s="36" t="s">
        <v>77</v>
      </c>
      <c r="E39" s="36"/>
      <c r="F39" s="39" t="s">
        <v>126</v>
      </c>
      <c r="G39" s="30" t="s">
        <v>127</v>
      </c>
      <c r="H39" s="30" t="s">
        <v>158</v>
      </c>
      <c r="I39" s="30" t="s">
        <v>158</v>
      </c>
      <c r="J39" s="30" t="s">
        <v>145</v>
      </c>
      <c r="K39" s="37">
        <v>141350109</v>
      </c>
      <c r="L39" s="38">
        <v>3500</v>
      </c>
    </row>
    <row r="40" spans="1:12" ht="39.75" customHeight="1">
      <c r="A40" s="29">
        <f t="shared" si="1"/>
        <v>31</v>
      </c>
      <c r="B40" s="35" t="s">
        <v>106</v>
      </c>
      <c r="C40" s="35" t="s">
        <v>80</v>
      </c>
      <c r="D40" s="36" t="s">
        <v>81</v>
      </c>
      <c r="E40" s="36"/>
      <c r="F40" s="39" t="s">
        <v>126</v>
      </c>
      <c r="G40" s="30" t="s">
        <v>155</v>
      </c>
      <c r="H40" s="30" t="s">
        <v>141</v>
      </c>
      <c r="I40" s="30" t="s">
        <v>141</v>
      </c>
      <c r="J40" s="30" t="s">
        <v>160</v>
      </c>
      <c r="K40" s="37">
        <v>117808869</v>
      </c>
      <c r="L40" s="38">
        <v>2916</v>
      </c>
    </row>
    <row r="41" spans="1:12" ht="39.75" customHeight="1">
      <c r="A41" s="40"/>
      <c r="B41" s="53"/>
      <c r="C41" s="53"/>
      <c r="D41" s="54"/>
      <c r="E41" s="54"/>
      <c r="F41" s="55"/>
      <c r="G41" s="56"/>
      <c r="H41" s="56"/>
      <c r="I41" s="56"/>
      <c r="J41" s="57" t="s">
        <v>174</v>
      </c>
      <c r="K41" s="58">
        <f>SUM(K25:K40)</f>
        <v>1886897978</v>
      </c>
      <c r="L41" s="100"/>
    </row>
    <row r="42" spans="1:11" ht="39.75" customHeight="1">
      <c r="A42" s="76" t="s">
        <v>172</v>
      </c>
      <c r="B42" s="19"/>
      <c r="C42" s="19"/>
      <c r="D42" s="21"/>
      <c r="E42" s="21"/>
      <c r="F42" s="59"/>
      <c r="G42" s="60"/>
      <c r="H42" s="60"/>
      <c r="I42" s="60"/>
      <c r="J42" s="60"/>
      <c r="K42" s="61"/>
    </row>
    <row r="43" spans="1:12" s="5" customFormat="1" ht="20.25">
      <c r="A43" s="2" t="s">
        <v>180</v>
      </c>
      <c r="B43" s="2" t="s">
        <v>181</v>
      </c>
      <c r="C43" s="2" t="s">
        <v>181</v>
      </c>
      <c r="D43" s="3" t="s">
        <v>182</v>
      </c>
      <c r="E43" s="23" t="s">
        <v>183</v>
      </c>
      <c r="F43" s="23" t="s">
        <v>184</v>
      </c>
      <c r="G43" s="4" t="s">
        <v>185</v>
      </c>
      <c r="H43" s="4" t="s">
        <v>186</v>
      </c>
      <c r="I43" s="4" t="s">
        <v>187</v>
      </c>
      <c r="J43" s="4" t="s">
        <v>188</v>
      </c>
      <c r="K43" s="4" t="s">
        <v>189</v>
      </c>
      <c r="L43" s="4" t="s">
        <v>190</v>
      </c>
    </row>
    <row r="44" spans="1:12" s="5" customFormat="1" ht="20.25">
      <c r="A44" s="92"/>
      <c r="B44" s="2"/>
      <c r="C44" s="92"/>
      <c r="D44" s="90"/>
      <c r="E44" s="79"/>
      <c r="F44" s="94"/>
      <c r="G44" s="171" t="s">
        <v>201</v>
      </c>
      <c r="H44" s="172"/>
      <c r="I44" s="172"/>
      <c r="J44" s="173"/>
      <c r="K44" s="93"/>
      <c r="L44" s="93"/>
    </row>
    <row r="45" spans="1:12" s="7" customFormat="1" ht="81">
      <c r="A45" s="27" t="s">
        <v>0</v>
      </c>
      <c r="B45" s="6" t="s">
        <v>110</v>
      </c>
      <c r="C45" s="27" t="s">
        <v>1</v>
      </c>
      <c r="D45" s="27" t="s">
        <v>2</v>
      </c>
      <c r="E45" s="25" t="s">
        <v>192</v>
      </c>
      <c r="F45" s="27" t="s">
        <v>208</v>
      </c>
      <c r="G45" s="52" t="s">
        <v>202</v>
      </c>
      <c r="H45" s="52" t="s">
        <v>206</v>
      </c>
      <c r="I45" s="6" t="s">
        <v>204</v>
      </c>
      <c r="J45" s="6" t="s">
        <v>205</v>
      </c>
      <c r="K45" s="27" t="s">
        <v>130</v>
      </c>
      <c r="L45" s="27" t="s">
        <v>118</v>
      </c>
    </row>
    <row r="46" spans="1:12" ht="39.75" customHeight="1">
      <c r="A46" s="29">
        <f>A40+1</f>
        <v>32</v>
      </c>
      <c r="B46" s="35" t="s">
        <v>107</v>
      </c>
      <c r="C46" s="35" t="s">
        <v>84</v>
      </c>
      <c r="D46" s="36" t="s">
        <v>85</v>
      </c>
      <c r="E46" s="36"/>
      <c r="F46" s="39" t="s">
        <v>127</v>
      </c>
      <c r="G46" s="30" t="s">
        <v>161</v>
      </c>
      <c r="H46" s="30" t="s">
        <v>138</v>
      </c>
      <c r="I46" s="30" t="s">
        <v>138</v>
      </c>
      <c r="J46" s="30" t="s">
        <v>167</v>
      </c>
      <c r="K46" s="37">
        <v>16300000</v>
      </c>
      <c r="L46" s="38">
        <v>403</v>
      </c>
    </row>
    <row r="47" spans="1:12" ht="39.75" customHeight="1">
      <c r="A47" s="29">
        <f t="shared" si="1"/>
        <v>33</v>
      </c>
      <c r="B47" s="35" t="s">
        <v>107</v>
      </c>
      <c r="C47" s="35" t="s">
        <v>99</v>
      </c>
      <c r="D47" s="36" t="s">
        <v>100</v>
      </c>
      <c r="E47" s="36"/>
      <c r="F47" s="39" t="s">
        <v>127</v>
      </c>
      <c r="G47" s="30" t="s">
        <v>161</v>
      </c>
      <c r="H47" s="30" t="s">
        <v>138</v>
      </c>
      <c r="I47" s="30" t="s">
        <v>138</v>
      </c>
      <c r="J47" s="30" t="s">
        <v>167</v>
      </c>
      <c r="K47" s="37">
        <v>16300000</v>
      </c>
      <c r="L47" s="38">
        <v>403</v>
      </c>
    </row>
    <row r="48" spans="1:12" ht="39.75" customHeight="1">
      <c r="A48" s="29">
        <f t="shared" si="1"/>
        <v>34</v>
      </c>
      <c r="B48" s="35" t="s">
        <v>108</v>
      </c>
      <c r="C48" s="35" t="s">
        <v>65</v>
      </c>
      <c r="D48" s="36" t="s">
        <v>86</v>
      </c>
      <c r="E48" s="36"/>
      <c r="F48" s="39" t="s">
        <v>128</v>
      </c>
      <c r="G48" s="30" t="s">
        <v>162</v>
      </c>
      <c r="H48" s="30" t="s">
        <v>145</v>
      </c>
      <c r="I48" s="30" t="s">
        <v>145</v>
      </c>
      <c r="J48" s="30" t="s">
        <v>148</v>
      </c>
      <c r="K48" s="37">
        <v>44178326</v>
      </c>
      <c r="L48" s="38">
        <v>1094</v>
      </c>
    </row>
    <row r="49" spans="1:12" ht="39.75" customHeight="1">
      <c r="A49" s="29">
        <f t="shared" si="1"/>
        <v>35</v>
      </c>
      <c r="B49" s="35" t="s">
        <v>108</v>
      </c>
      <c r="C49" s="35" t="s">
        <v>19</v>
      </c>
      <c r="D49" s="36" t="s">
        <v>88</v>
      </c>
      <c r="E49" s="36"/>
      <c r="F49" s="39" t="s">
        <v>128</v>
      </c>
      <c r="G49" s="30" t="s">
        <v>150</v>
      </c>
      <c r="H49" s="30" t="s">
        <v>165</v>
      </c>
      <c r="I49" s="30" t="s">
        <v>165</v>
      </c>
      <c r="J49" s="30" t="s">
        <v>168</v>
      </c>
      <c r="K49" s="37">
        <v>44178326</v>
      </c>
      <c r="L49" s="38">
        <v>1094</v>
      </c>
    </row>
    <row r="50" spans="1:12" ht="39.75" customHeight="1">
      <c r="A50" s="29">
        <f t="shared" si="1"/>
        <v>36</v>
      </c>
      <c r="B50" s="35" t="s">
        <v>108</v>
      </c>
      <c r="C50" s="35" t="s">
        <v>89</v>
      </c>
      <c r="D50" s="36" t="s">
        <v>90</v>
      </c>
      <c r="E50" s="36"/>
      <c r="F50" s="39" t="s">
        <v>128</v>
      </c>
      <c r="G50" s="30" t="s">
        <v>162</v>
      </c>
      <c r="H50" s="30" t="s">
        <v>145</v>
      </c>
      <c r="I50" s="30" t="s">
        <v>145</v>
      </c>
      <c r="J50" s="30" t="s">
        <v>148</v>
      </c>
      <c r="K50" s="37">
        <v>88356652</v>
      </c>
      <c r="L50" s="38">
        <v>2188</v>
      </c>
    </row>
    <row r="51" spans="1:12" ht="39.75" customHeight="1">
      <c r="A51" s="29">
        <f t="shared" si="1"/>
        <v>37</v>
      </c>
      <c r="B51" s="35" t="s">
        <v>108</v>
      </c>
      <c r="C51" s="35" t="s">
        <v>91</v>
      </c>
      <c r="D51" s="36" t="s">
        <v>92</v>
      </c>
      <c r="E51" s="36"/>
      <c r="F51" s="39" t="s">
        <v>128</v>
      </c>
      <c r="G51" s="30" t="s">
        <v>162</v>
      </c>
      <c r="H51" s="30" t="s">
        <v>145</v>
      </c>
      <c r="I51" s="30" t="s">
        <v>145</v>
      </c>
      <c r="J51" s="30" t="s">
        <v>148</v>
      </c>
      <c r="K51" s="37">
        <v>16300000</v>
      </c>
      <c r="L51" s="38">
        <v>403</v>
      </c>
    </row>
    <row r="52" spans="1:12" ht="39.75" customHeight="1">
      <c r="A52" s="29">
        <f t="shared" si="1"/>
        <v>38</v>
      </c>
      <c r="B52" s="35" t="s">
        <v>108</v>
      </c>
      <c r="C52" s="35" t="s">
        <v>94</v>
      </c>
      <c r="D52" s="36" t="s">
        <v>93</v>
      </c>
      <c r="E52" s="36"/>
      <c r="F52" s="39" t="s">
        <v>128</v>
      </c>
      <c r="G52" s="30" t="s">
        <v>162</v>
      </c>
      <c r="H52" s="30" t="s">
        <v>145</v>
      </c>
      <c r="I52" s="30" t="s">
        <v>145</v>
      </c>
      <c r="J52" s="30" t="s">
        <v>148</v>
      </c>
      <c r="K52" s="37">
        <v>32600000</v>
      </c>
      <c r="L52" s="38">
        <v>807</v>
      </c>
    </row>
    <row r="53" spans="1:12" ht="39.75" customHeight="1">
      <c r="A53" s="29">
        <f t="shared" si="1"/>
        <v>39</v>
      </c>
      <c r="B53" s="35" t="s">
        <v>109</v>
      </c>
      <c r="C53" s="35" t="s">
        <v>19</v>
      </c>
      <c r="D53" s="36" t="s">
        <v>87</v>
      </c>
      <c r="E53" s="36"/>
      <c r="F53" s="39" t="s">
        <v>129</v>
      </c>
      <c r="G53" s="30" t="s">
        <v>162</v>
      </c>
      <c r="H53" s="30" t="s">
        <v>138</v>
      </c>
      <c r="I53" s="30" t="s">
        <v>138</v>
      </c>
      <c r="J53" s="30" t="s">
        <v>167</v>
      </c>
      <c r="K53" s="37">
        <v>73630543</v>
      </c>
      <c r="L53" s="38">
        <v>1822</v>
      </c>
    </row>
    <row r="54" spans="1:12" ht="39.75" customHeight="1">
      <c r="A54" s="29">
        <f t="shared" si="1"/>
        <v>40</v>
      </c>
      <c r="B54" s="35" t="s">
        <v>109</v>
      </c>
      <c r="C54" s="35" t="s">
        <v>23</v>
      </c>
      <c r="D54" s="36" t="s">
        <v>95</v>
      </c>
      <c r="E54" s="36"/>
      <c r="F54" s="39" t="s">
        <v>129</v>
      </c>
      <c r="G54" s="30" t="s">
        <v>163</v>
      </c>
      <c r="H54" s="30" t="s">
        <v>166</v>
      </c>
      <c r="I54" s="30" t="s">
        <v>166</v>
      </c>
      <c r="J54" s="30" t="s">
        <v>169</v>
      </c>
      <c r="K54" s="37">
        <v>73630543</v>
      </c>
      <c r="L54" s="38">
        <v>1822</v>
      </c>
    </row>
    <row r="55" spans="1:12" ht="39.75" customHeight="1">
      <c r="A55" s="29">
        <f t="shared" si="1"/>
        <v>41</v>
      </c>
      <c r="B55" s="35" t="s">
        <v>109</v>
      </c>
      <c r="C55" s="35" t="s">
        <v>29</v>
      </c>
      <c r="D55" s="36" t="s">
        <v>98</v>
      </c>
      <c r="E55" s="36"/>
      <c r="F55" s="39" t="s">
        <v>129</v>
      </c>
      <c r="G55" s="30" t="s">
        <v>164</v>
      </c>
      <c r="H55" s="30" t="s">
        <v>166</v>
      </c>
      <c r="I55" s="30" t="s">
        <v>166</v>
      </c>
      <c r="J55" s="30" t="s">
        <v>169</v>
      </c>
      <c r="K55" s="37">
        <v>6252000</v>
      </c>
      <c r="L55" s="38">
        <v>156</v>
      </c>
    </row>
    <row r="56" spans="1:12" ht="39.75" customHeight="1">
      <c r="A56" s="62"/>
      <c r="B56" s="53"/>
      <c r="C56" s="53"/>
      <c r="D56" s="54"/>
      <c r="E56" s="54"/>
      <c r="F56" s="63"/>
      <c r="G56" s="64"/>
      <c r="H56" s="64"/>
      <c r="I56" s="64"/>
      <c r="J56" s="57" t="s">
        <v>175</v>
      </c>
      <c r="K56" s="58">
        <f>SUM(K46:K55)</f>
        <v>411726390</v>
      </c>
      <c r="L56" s="65"/>
    </row>
    <row r="58" spans="8:11" ht="20.25">
      <c r="H58" s="181" t="s">
        <v>176</v>
      </c>
      <c r="I58" s="181"/>
      <c r="J58" s="181"/>
      <c r="K58" s="69">
        <f>K20+K41+K56</f>
        <v>4241934368</v>
      </c>
    </row>
    <row r="59" spans="9:10" ht="20.25">
      <c r="I59" s="68"/>
      <c r="J59" s="70"/>
    </row>
    <row r="60" spans="9:11" ht="20.25">
      <c r="I60" s="181" t="s">
        <v>177</v>
      </c>
      <c r="J60" s="181"/>
      <c r="K60" s="71">
        <f>K58*0.1</f>
        <v>424193436.8</v>
      </c>
    </row>
    <row r="61" spans="9:11" ht="20.25">
      <c r="I61" s="72"/>
      <c r="J61" s="72"/>
      <c r="K61" s="73"/>
    </row>
    <row r="62" spans="2:11" ht="20.25">
      <c r="B62" s="17" t="s">
        <v>179</v>
      </c>
      <c r="C62" s="1" t="s">
        <v>207</v>
      </c>
      <c r="H62" s="34" t="s">
        <v>200</v>
      </c>
      <c r="I62" s="34"/>
      <c r="J62" s="34"/>
      <c r="K62" s="74">
        <f>K58+K60</f>
        <v>4666127804.8</v>
      </c>
    </row>
    <row r="63" spans="2:6" ht="148.5" customHeight="1">
      <c r="B63" s="182" t="s">
        <v>178</v>
      </c>
      <c r="C63" s="182"/>
      <c r="D63" s="182"/>
      <c r="E63" s="182"/>
      <c r="F63" s="182"/>
    </row>
  </sheetData>
  <sheetProtection/>
  <mergeCells count="7">
    <mergeCell ref="B63:F63"/>
    <mergeCell ref="H58:J58"/>
    <mergeCell ref="H62:J62"/>
    <mergeCell ref="I60:J60"/>
    <mergeCell ref="G3:J3"/>
    <mergeCell ref="G23:J23"/>
    <mergeCell ref="G44:J44"/>
  </mergeCells>
  <printOptions horizontalCentered="1"/>
  <pageMargins left="0.4" right="0.4" top="0.87" bottom="0.73" header="0.3" footer="0.3"/>
  <pageSetup fitToHeight="2" horizontalDpi="600" verticalDpi="600" orientation="landscape" scale="43" r:id="rId2"/>
  <headerFooter alignWithMargins="0">
    <oddHeader>&amp;L&amp;G&amp;C&amp;"-,Bold"&amp;26SB 1407 Capital Projects List&amp;R&amp;18October 2, 2009</oddHeader>
    <oddFooter>&amp;C&amp;P of &amp;N</oddFooter>
  </headerFooter>
  <rowBreaks count="2" manualBreakCount="2">
    <brk id="20" max="255" man="1"/>
    <brk id="4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 User</dc:creator>
  <cp:keywords/>
  <dc:description/>
  <cp:lastModifiedBy>Administrative Office of the Courts</cp:lastModifiedBy>
  <cp:lastPrinted>2010-01-04T17:14:00Z</cp:lastPrinted>
  <dcterms:created xsi:type="dcterms:W3CDTF">2009-03-24T21:56:37Z</dcterms:created>
  <dcterms:modified xsi:type="dcterms:W3CDTF">2010-01-22T23:56:34Z</dcterms:modified>
  <cp:category/>
  <cp:version/>
  <cp:contentType/>
  <cp:contentStatus/>
</cp:coreProperties>
</file>