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3.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4.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5.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howInkAnnotation="0" codeName="ThisWorkbook"/>
  <mc:AlternateContent xmlns:mc="http://schemas.openxmlformats.org/markup-compatibility/2006">
    <mc:Choice Requires="x15">
      <x15ac:absPath xmlns:x15ac="http://schemas.microsoft.com/office/spreadsheetml/2010/11/ac" url="\\jcc\aocdata\aocshared\FINANCE\DonLowrie\CRT Training May 2021\"/>
    </mc:Choice>
  </mc:AlternateContent>
  <xr:revisionPtr revIDLastSave="0" documentId="13_ncr:1_{FBA6E95F-FC85-433D-A036-303F87FBF881}" xr6:coauthVersionLast="45" xr6:coauthVersionMax="45" xr10:uidLastSave="{00000000-0000-0000-0000-000000000000}"/>
  <bookViews>
    <workbookView xWindow="-120" yWindow="-120" windowWidth="24240" windowHeight="13140" tabRatio="997" firstSheet="1" activeTab="1" xr2:uid="{00000000-000D-0000-FFFF-FFFF00000000}"/>
  </bookViews>
  <sheets>
    <sheet name="Data" sheetId="44" state="hidden" r:id="rId1"/>
    <sheet name="Contact Info " sheetId="75" r:id="rId2"/>
    <sheet name="Sheet4" sheetId="89" state="hidden" r:id="rId3"/>
    <sheet name="PC1463.007" sheetId="74" r:id="rId4"/>
    <sheet name="Categories" sheetId="82" r:id="rId5"/>
    <sheet name="Category Tasks" sheetId="71" r:id="rId6"/>
    <sheet name="Activities " sheetId="83" r:id="rId7"/>
    <sheet name="Contact Data " sheetId="91" r:id="rId8"/>
    <sheet name=" Program Report" sheetId="64" r:id="rId9"/>
    <sheet name="Performance Report" sheetId="65" r:id="rId10"/>
    <sheet name="Annual Financial Report " sheetId="79" r:id="rId11"/>
    <sheet name="Current Period" sheetId="76" r:id="rId12"/>
    <sheet name="Transfer Worksheet" sheetId="86" r:id="rId13"/>
    <sheet name="Prior Periods" sheetId="77" r:id="rId14"/>
    <sheet name="Combined Totals" sheetId="78" r:id="rId15"/>
    <sheet name="GRR and SR" sheetId="84" r:id="rId16"/>
    <sheet name="VR and Other " sheetId="80" r:id="rId17"/>
    <sheet name="Quality Checklist " sheetId="69" r:id="rId18"/>
    <sheet name="Annual Financial Report FINAL" sheetId="90" r:id="rId19"/>
    <sheet name="Sheet2" sheetId="68" state="hidden" r:id="rId20"/>
    <sheet name="Code2" sheetId="57" state="hidden" r:id="rId21"/>
    <sheet name="Code" sheetId="43" state="hidden" r:id="rId22"/>
  </sheets>
  <externalReferences>
    <externalReference r:id="rId23"/>
    <externalReference r:id="rId24"/>
  </externalReferences>
  <definedNames>
    <definedName name="line">[1]Code!$L$2:$L$7</definedName>
    <definedName name="Line8">[2]Code!$L$2:$L$7</definedName>
    <definedName name="_xlnm.Print_Area" localSheetId="8">' Program Report'!$B$1:$B$27</definedName>
    <definedName name="_xlnm.Print_Area" localSheetId="6">'Activities '!$A$1:$X$79</definedName>
    <definedName name="_xlnm.Print_Area" localSheetId="4">Categories!$A$1:$Z$79</definedName>
    <definedName name="_xlnm.Print_Area" localSheetId="5">'Category Tasks'!$B$2:$D$26</definedName>
    <definedName name="_xlnm.Print_Area" localSheetId="7">'Contact Data '!$A$1:$Z$79</definedName>
    <definedName name="_xlnm.Print_Area" localSheetId="1">'Contact Info '!$B$1:$Z$65</definedName>
    <definedName name="_xlnm.Print_Area" localSheetId="11">'Current Period'!$A$1:$AA$77</definedName>
    <definedName name="_xlnm.Print_Area" localSheetId="3">'PC1463.007'!$A$1:$Z$67</definedName>
    <definedName name="_xlnm.Print_Area" localSheetId="13">'Prior Periods'!$A$1:$N$45</definedName>
    <definedName name="_xlnm.Print_Area" localSheetId="17">'Quality Checklist '!$A$1:$N$45</definedName>
    <definedName name="_xlnm.Print_Area" localSheetId="16">'VR and Other '!$A$1:$N$61</definedName>
  </definedNames>
  <calcPr calcId="191029"/>
  <customWorkbookViews>
    <customWorkbookView name="mlira - Personal View" guid="{37CC0C43-D61A-4C15-A44A-D0AB16E09379}" mergeInterval="0" personalView="1" maximized="1" xWindow="1" yWindow="1" windowWidth="1020" windowHeight="496" tabRatio="86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 i="90" l="1"/>
  <c r="H53" i="75" l="1"/>
  <c r="K39" i="91" l="1"/>
  <c r="J39" i="91"/>
  <c r="I39" i="91"/>
  <c r="H39" i="91"/>
  <c r="J53" i="90"/>
  <c r="I53" i="90"/>
  <c r="H53" i="90"/>
  <c r="G53" i="90"/>
  <c r="K53" i="90" s="1"/>
  <c r="F53" i="90"/>
  <c r="E53" i="90"/>
  <c r="D53" i="90"/>
  <c r="J52" i="90"/>
  <c r="I52" i="90"/>
  <c r="H52" i="90"/>
  <c r="G52" i="90"/>
  <c r="K52" i="90" s="1"/>
  <c r="M52" i="90" s="1"/>
  <c r="F52" i="90"/>
  <c r="E52" i="90"/>
  <c r="D52" i="90"/>
  <c r="J51" i="90"/>
  <c r="I51" i="90"/>
  <c r="H51" i="90"/>
  <c r="G51" i="90"/>
  <c r="K51" i="90" s="1"/>
  <c r="F51" i="90"/>
  <c r="E51" i="90"/>
  <c r="D51" i="90"/>
  <c r="J50" i="90"/>
  <c r="I50" i="90"/>
  <c r="H50" i="90"/>
  <c r="H54" i="90" s="1"/>
  <c r="G50" i="90"/>
  <c r="K50" i="90" s="1"/>
  <c r="M50" i="90" s="1"/>
  <c r="F50" i="90"/>
  <c r="F54" i="90" s="1"/>
  <c r="E50" i="90"/>
  <c r="N50" i="90" s="1"/>
  <c r="D50" i="90"/>
  <c r="D54" i="90" s="1"/>
  <c r="J49" i="90"/>
  <c r="I49" i="90"/>
  <c r="H49" i="90"/>
  <c r="G49" i="90"/>
  <c r="K49" i="90" s="1"/>
  <c r="F49" i="90"/>
  <c r="E49" i="90"/>
  <c r="D49" i="90"/>
  <c r="B49" i="90"/>
  <c r="B50" i="90" s="1"/>
  <c r="B51" i="90" s="1"/>
  <c r="B52" i="90" s="1"/>
  <c r="B53" i="90" s="1"/>
  <c r="B54" i="90" s="1"/>
  <c r="L48" i="90"/>
  <c r="L54" i="90" s="1"/>
  <c r="J48" i="90"/>
  <c r="J54" i="90" s="1"/>
  <c r="I48" i="90"/>
  <c r="I54" i="90" s="1"/>
  <c r="H48" i="90"/>
  <c r="G48" i="90"/>
  <c r="K48" i="90" s="1"/>
  <c r="F48" i="90"/>
  <c r="E48" i="90"/>
  <c r="E54" i="90" s="1"/>
  <c r="D48" i="90"/>
  <c r="N47" i="90"/>
  <c r="K38" i="90"/>
  <c r="D37" i="90"/>
  <c r="M26" i="90"/>
  <c r="N26" i="90" s="1"/>
  <c r="L26" i="90"/>
  <c r="J26" i="90"/>
  <c r="I26" i="90"/>
  <c r="H26" i="90"/>
  <c r="G26" i="90"/>
  <c r="K26" i="90" s="1"/>
  <c r="F26" i="90"/>
  <c r="E26" i="90"/>
  <c r="D26" i="90"/>
  <c r="M25" i="90"/>
  <c r="N25" i="90" s="1"/>
  <c r="L25" i="90"/>
  <c r="J25" i="90"/>
  <c r="I25" i="90"/>
  <c r="H25" i="90"/>
  <c r="G25" i="90"/>
  <c r="K25" i="90" s="1"/>
  <c r="F25" i="90"/>
  <c r="E25" i="90"/>
  <c r="D25" i="90"/>
  <c r="M24" i="90"/>
  <c r="N24" i="90" s="1"/>
  <c r="L24" i="90"/>
  <c r="J24" i="90"/>
  <c r="I24" i="90"/>
  <c r="H24" i="90"/>
  <c r="G24" i="90"/>
  <c r="K24" i="90" s="1"/>
  <c r="F24" i="90"/>
  <c r="E24" i="90"/>
  <c r="D24" i="90"/>
  <c r="B24" i="90"/>
  <c r="B25" i="90" s="1"/>
  <c r="B26" i="90" s="1"/>
  <c r="B27" i="90" s="1"/>
  <c r="M23" i="90"/>
  <c r="N23" i="90" s="1"/>
  <c r="L23" i="90"/>
  <c r="J23" i="90"/>
  <c r="I23" i="90"/>
  <c r="H23" i="90"/>
  <c r="G23" i="90"/>
  <c r="F23" i="90"/>
  <c r="E23" i="90"/>
  <c r="D23" i="90"/>
  <c r="N22" i="90"/>
  <c r="M22" i="90"/>
  <c r="L22" i="90"/>
  <c r="J22" i="90"/>
  <c r="I22" i="90"/>
  <c r="H22" i="90"/>
  <c r="G22" i="90"/>
  <c r="F22" i="90"/>
  <c r="E22" i="90"/>
  <c r="K22" i="90" s="1"/>
  <c r="M21" i="90"/>
  <c r="L21" i="90"/>
  <c r="L27" i="90" s="1"/>
  <c r="J21" i="90"/>
  <c r="I21" i="90"/>
  <c r="H21" i="90"/>
  <c r="G21" i="90"/>
  <c r="F21" i="90"/>
  <c r="E21" i="90"/>
  <c r="D21" i="90"/>
  <c r="D27" i="90" s="1"/>
  <c r="G20" i="90"/>
  <c r="F20" i="90"/>
  <c r="M15" i="90"/>
  <c r="N15" i="90" s="1"/>
  <c r="L15" i="90"/>
  <c r="J15" i="90"/>
  <c r="I37" i="90" s="1"/>
  <c r="I15" i="90"/>
  <c r="H37" i="90" s="1"/>
  <c r="H15" i="90"/>
  <c r="G37" i="90" s="1"/>
  <c r="G15" i="90"/>
  <c r="F15" i="90"/>
  <c r="E15" i="90"/>
  <c r="E37" i="90" s="1"/>
  <c r="D15" i="90"/>
  <c r="M14" i="90"/>
  <c r="N14" i="90" s="1"/>
  <c r="L14" i="90"/>
  <c r="J14" i="90"/>
  <c r="I36" i="90" s="1"/>
  <c r="I14" i="90"/>
  <c r="H36" i="90" s="1"/>
  <c r="H14" i="90"/>
  <c r="G36" i="90" s="1"/>
  <c r="G14" i="90"/>
  <c r="F36" i="90" s="1"/>
  <c r="F14" i="90"/>
  <c r="E14" i="90"/>
  <c r="K14" i="90" s="1"/>
  <c r="D14" i="90"/>
  <c r="D36" i="90" s="1"/>
  <c r="M13" i="90"/>
  <c r="N13" i="90" s="1"/>
  <c r="L13" i="90"/>
  <c r="J13" i="90"/>
  <c r="I35" i="90" s="1"/>
  <c r="I13" i="90"/>
  <c r="H35" i="90" s="1"/>
  <c r="H13" i="90"/>
  <c r="G13" i="90"/>
  <c r="F13" i="90"/>
  <c r="E13" i="90"/>
  <c r="E35" i="90" s="1"/>
  <c r="D13" i="90"/>
  <c r="D35" i="90" s="1"/>
  <c r="M12" i="90"/>
  <c r="L12" i="90"/>
  <c r="J12" i="90"/>
  <c r="I34" i="90" s="1"/>
  <c r="I12" i="90"/>
  <c r="H34" i="90" s="1"/>
  <c r="H12" i="90"/>
  <c r="G34" i="90" s="1"/>
  <c r="G12" i="90"/>
  <c r="F34" i="90" s="1"/>
  <c r="F12" i="90"/>
  <c r="E12" i="90"/>
  <c r="D12" i="90"/>
  <c r="D34" i="90" s="1"/>
  <c r="M11" i="90"/>
  <c r="N11" i="90" s="1"/>
  <c r="L11" i="90"/>
  <c r="J11" i="90"/>
  <c r="I33" i="90" s="1"/>
  <c r="I11" i="90"/>
  <c r="H33" i="90" s="1"/>
  <c r="H11" i="90"/>
  <c r="G33" i="90" s="1"/>
  <c r="G11" i="90"/>
  <c r="F33" i="90" s="1"/>
  <c r="F11" i="90"/>
  <c r="E11" i="90"/>
  <c r="E33" i="90" s="1"/>
  <c r="D11" i="90"/>
  <c r="M10" i="90"/>
  <c r="L10" i="90"/>
  <c r="J10" i="90"/>
  <c r="I32" i="90" s="1"/>
  <c r="I10" i="90"/>
  <c r="H32" i="90" s="1"/>
  <c r="H10" i="90"/>
  <c r="G32" i="90" s="1"/>
  <c r="G10" i="90"/>
  <c r="F32" i="90" s="1"/>
  <c r="F10" i="90"/>
  <c r="E10" i="90"/>
  <c r="K10" i="90" s="1"/>
  <c r="D10" i="90"/>
  <c r="B10" i="90"/>
  <c r="B11" i="90" s="1"/>
  <c r="B12" i="90" s="1"/>
  <c r="B13" i="90" s="1"/>
  <c r="B14" i="90" s="1"/>
  <c r="B15" i="90" s="1"/>
  <c r="B16" i="90" s="1"/>
  <c r="G9" i="90"/>
  <c r="F9" i="90"/>
  <c r="C1" i="90"/>
  <c r="M27" i="90" l="1"/>
  <c r="G27" i="90"/>
  <c r="E27" i="90"/>
  <c r="E43" i="90" s="1"/>
  <c r="I27" i="90"/>
  <c r="F27" i="90"/>
  <c r="F31" i="90"/>
  <c r="M16" i="90"/>
  <c r="J27" i="90"/>
  <c r="H27" i="90"/>
  <c r="G35" i="90"/>
  <c r="G38" i="90" s="1"/>
  <c r="H38" i="90"/>
  <c r="J34" i="90"/>
  <c r="D16" i="90"/>
  <c r="F35" i="90"/>
  <c r="J35" i="90" s="1"/>
  <c r="L35" i="90" s="1"/>
  <c r="M35" i="90" s="1"/>
  <c r="N35" i="90" s="1"/>
  <c r="N12" i="90"/>
  <c r="L16" i="90"/>
  <c r="D33" i="90"/>
  <c r="D38" i="90" s="1"/>
  <c r="D32" i="90"/>
  <c r="F16" i="90"/>
  <c r="K12" i="90"/>
  <c r="E42" i="90"/>
  <c r="I38" i="90"/>
  <c r="J33" i="90"/>
  <c r="L33" i="90" s="1"/>
  <c r="J32" i="90"/>
  <c r="J36" i="90"/>
  <c r="M49" i="90"/>
  <c r="N49" i="90" s="1"/>
  <c r="M53" i="90"/>
  <c r="N53" i="90" s="1"/>
  <c r="K54" i="90"/>
  <c r="N52" i="90"/>
  <c r="F37" i="90"/>
  <c r="J37" i="90" s="1"/>
  <c r="M37" i="90" s="1"/>
  <c r="N37" i="90" s="1"/>
  <c r="M48" i="90"/>
  <c r="N10" i="90"/>
  <c r="J16" i="90"/>
  <c r="N21" i="90"/>
  <c r="E32" i="90"/>
  <c r="E34" i="90"/>
  <c r="E36" i="90"/>
  <c r="N48" i="90"/>
  <c r="M51" i="90"/>
  <c r="N51" i="90" s="1"/>
  <c r="G54" i="90"/>
  <c r="E16" i="90"/>
  <c r="I16" i="90"/>
  <c r="K23" i="90"/>
  <c r="K11" i="90"/>
  <c r="K13" i="90"/>
  <c r="K15" i="90"/>
  <c r="G16" i="90"/>
  <c r="K21" i="90"/>
  <c r="K27" i="90" s="1"/>
  <c r="H16" i="90"/>
  <c r="I36" i="75"/>
  <c r="H36" i="75"/>
  <c r="K16" i="90" l="1"/>
  <c r="L32" i="90"/>
  <c r="E38" i="90"/>
  <c r="M32" i="90"/>
  <c r="N32" i="90" s="1"/>
  <c r="F38" i="90"/>
  <c r="M33" i="90"/>
  <c r="N33" i="90" s="1"/>
  <c r="J38" i="90"/>
  <c r="L34" i="90"/>
  <c r="M34" i="90" s="1"/>
  <c r="N34" i="90" s="1"/>
  <c r="D43" i="90"/>
  <c r="D42" i="90"/>
  <c r="L36" i="90"/>
  <c r="M36" i="90" s="1"/>
  <c r="N36" i="90" s="1"/>
  <c r="M54" i="90"/>
  <c r="E14" i="86"/>
  <c r="D14" i="86"/>
  <c r="C14" i="86"/>
  <c r="B14" i="86"/>
  <c r="G13" i="86"/>
  <c r="F13" i="86"/>
  <c r="G12" i="86"/>
  <c r="F12" i="86"/>
  <c r="G11" i="86"/>
  <c r="F11" i="86"/>
  <c r="G10" i="86"/>
  <c r="F10" i="86"/>
  <c r="G9" i="86"/>
  <c r="F9" i="86"/>
  <c r="G8" i="86"/>
  <c r="F8" i="86"/>
  <c r="J39" i="82"/>
  <c r="I39" i="82"/>
  <c r="F14" i="86" l="1"/>
  <c r="F42" i="90"/>
  <c r="F43" i="90"/>
  <c r="L38" i="90"/>
  <c r="G14" i="86"/>
  <c r="F20" i="78" l="1"/>
  <c r="F22" i="78"/>
  <c r="F23" i="78"/>
  <c r="F24" i="78"/>
  <c r="F25" i="78"/>
  <c r="F26" i="78"/>
  <c r="F21" i="78"/>
  <c r="G22" i="78"/>
  <c r="G23" i="78"/>
  <c r="G24" i="78"/>
  <c r="G25" i="78"/>
  <c r="G26" i="78"/>
  <c r="G21" i="78"/>
  <c r="E21" i="78"/>
  <c r="D22" i="78"/>
  <c r="E22" i="78"/>
  <c r="D23" i="78"/>
  <c r="E23" i="78"/>
  <c r="D24" i="78"/>
  <c r="E24" i="78"/>
  <c r="D25" i="78"/>
  <c r="E25" i="78"/>
  <c r="D26" i="78"/>
  <c r="D21" i="78"/>
  <c r="K23" i="77"/>
  <c r="K21" i="77"/>
  <c r="K22" i="77"/>
  <c r="K24" i="77"/>
  <c r="K25" i="77"/>
  <c r="F27" i="77"/>
  <c r="K28" i="80" l="1"/>
  <c r="M28" i="80" s="1"/>
  <c r="M45" i="84" l="1"/>
  <c r="L45" i="84"/>
  <c r="J45" i="84"/>
  <c r="I45" i="84"/>
  <c r="H45" i="84"/>
  <c r="G45" i="84"/>
  <c r="F45" i="84"/>
  <c r="E45" i="84"/>
  <c r="D45" i="84"/>
  <c r="K44" i="84"/>
  <c r="N44" i="84" s="1"/>
  <c r="K43" i="84"/>
  <c r="N43" i="84" s="1"/>
  <c r="K42" i="84"/>
  <c r="N42" i="84" s="1"/>
  <c r="K41" i="84"/>
  <c r="N41" i="84" s="1"/>
  <c r="K40" i="84"/>
  <c r="N40" i="84" s="1"/>
  <c r="B40" i="84"/>
  <c r="B41" i="84" s="1"/>
  <c r="B42" i="84" s="1"/>
  <c r="B43" i="84" s="1"/>
  <c r="B44" i="84" s="1"/>
  <c r="B45" i="84" s="1"/>
  <c r="K39" i="84"/>
  <c r="N38" i="84"/>
  <c r="K29" i="84"/>
  <c r="J27" i="84"/>
  <c r="F22" i="84"/>
  <c r="J25" i="84" l="1"/>
  <c r="F29" i="84"/>
  <c r="G29" i="84"/>
  <c r="I29" i="84"/>
  <c r="D29" i="84"/>
  <c r="J24" i="84"/>
  <c r="M24" i="84" s="1"/>
  <c r="N24" i="84" s="1"/>
  <c r="J26" i="84"/>
  <c r="L26" i="84" s="1"/>
  <c r="M26" i="84" s="1"/>
  <c r="N26" i="84" s="1"/>
  <c r="J28" i="84"/>
  <c r="M28" i="84" s="1"/>
  <c r="N28" i="84" s="1"/>
  <c r="H29" i="84"/>
  <c r="K45" i="84"/>
  <c r="M27" i="84"/>
  <c r="N27" i="84" s="1"/>
  <c r="J23" i="84"/>
  <c r="M25" i="84"/>
  <c r="N25" i="84" s="1"/>
  <c r="E29" i="84"/>
  <c r="N39" i="84"/>
  <c r="D48" i="79"/>
  <c r="I22" i="78"/>
  <c r="I23" i="78"/>
  <c r="I24" i="78"/>
  <c r="I25" i="78"/>
  <c r="I26" i="78"/>
  <c r="I21" i="78"/>
  <c r="H22" i="78"/>
  <c r="H23" i="78"/>
  <c r="H24" i="78"/>
  <c r="H25" i="78"/>
  <c r="H26" i="78"/>
  <c r="J26" i="78" s="1"/>
  <c r="H21" i="78"/>
  <c r="E26" i="78"/>
  <c r="J22" i="78" l="1"/>
  <c r="L22" i="78" s="1"/>
  <c r="J25" i="78"/>
  <c r="L25" i="78" s="1"/>
  <c r="L26" i="78"/>
  <c r="J24" i="78"/>
  <c r="L24" i="78" s="1"/>
  <c r="J21" i="78"/>
  <c r="L21" i="78" s="1"/>
  <c r="J23" i="78"/>
  <c r="L23" i="78" s="1"/>
  <c r="F33" i="84"/>
  <c r="F34" i="84"/>
  <c r="L29" i="84"/>
  <c r="J29" i="84"/>
  <c r="M23" i="84"/>
  <c r="N23" i="84" s="1"/>
  <c r="J39" i="83"/>
  <c r="I39" i="83"/>
  <c r="L48" i="79"/>
  <c r="L54" i="79" s="1"/>
  <c r="D49" i="79"/>
  <c r="E49" i="79"/>
  <c r="F49" i="79"/>
  <c r="G49" i="79"/>
  <c r="H49" i="79"/>
  <c r="I49" i="79"/>
  <c r="J49" i="79"/>
  <c r="D50" i="79"/>
  <c r="E50" i="79"/>
  <c r="F50" i="79"/>
  <c r="G50" i="79"/>
  <c r="H50" i="79"/>
  <c r="I50" i="79"/>
  <c r="J50" i="79"/>
  <c r="D51" i="79"/>
  <c r="E51" i="79"/>
  <c r="F51" i="79"/>
  <c r="G51" i="79"/>
  <c r="H51" i="79"/>
  <c r="I51" i="79"/>
  <c r="J51" i="79"/>
  <c r="D52" i="79"/>
  <c r="E52" i="79"/>
  <c r="F52" i="79"/>
  <c r="G52" i="79"/>
  <c r="H52" i="79"/>
  <c r="I52" i="79"/>
  <c r="J52" i="79"/>
  <c r="D53" i="79"/>
  <c r="E53" i="79"/>
  <c r="F53" i="79"/>
  <c r="G53" i="79"/>
  <c r="H53" i="79"/>
  <c r="I53" i="79"/>
  <c r="J53" i="79"/>
  <c r="E48" i="79"/>
  <c r="F48" i="79"/>
  <c r="G48" i="79"/>
  <c r="H48" i="79"/>
  <c r="I48" i="79"/>
  <c r="J48" i="79"/>
  <c r="G32" i="79"/>
  <c r="E33" i="79"/>
  <c r="E35" i="79"/>
  <c r="I35" i="79"/>
  <c r="E37" i="79"/>
  <c r="G37" i="79"/>
  <c r="H37" i="79"/>
  <c r="D33" i="79"/>
  <c r="D37" i="79"/>
  <c r="L34" i="80"/>
  <c r="J34" i="80"/>
  <c r="I34" i="80"/>
  <c r="H34" i="80"/>
  <c r="G34" i="80"/>
  <c r="F34" i="80"/>
  <c r="E34" i="80"/>
  <c r="D34" i="80"/>
  <c r="K33" i="80"/>
  <c r="K32" i="80"/>
  <c r="K31" i="80"/>
  <c r="K30" i="80"/>
  <c r="M30" i="80" s="1"/>
  <c r="K29" i="80"/>
  <c r="M29" i="80" s="1"/>
  <c r="B29" i="80"/>
  <c r="B30" i="80" s="1"/>
  <c r="B31" i="80" s="1"/>
  <c r="B32" i="80" s="1"/>
  <c r="B33" i="80" s="1"/>
  <c r="B34" i="80" s="1"/>
  <c r="N27" i="80"/>
  <c r="B49" i="79"/>
  <c r="B50" i="79" s="1"/>
  <c r="B51" i="79" s="1"/>
  <c r="B52" i="79" s="1"/>
  <c r="B53" i="79" s="1"/>
  <c r="B54" i="79" s="1"/>
  <c r="N47" i="79"/>
  <c r="K38" i="79"/>
  <c r="B24" i="79"/>
  <c r="B25" i="79" s="1"/>
  <c r="B26" i="79" s="1"/>
  <c r="B27" i="79" s="1"/>
  <c r="B10" i="79"/>
  <c r="B11" i="79" s="1"/>
  <c r="B12" i="79" s="1"/>
  <c r="B13" i="79" s="1"/>
  <c r="B14" i="79" s="1"/>
  <c r="B15" i="79" s="1"/>
  <c r="B16" i="79" s="1"/>
  <c r="M43" i="78"/>
  <c r="L43" i="78"/>
  <c r="J43" i="78"/>
  <c r="I43" i="78"/>
  <c r="H43" i="78"/>
  <c r="G43" i="78"/>
  <c r="F43" i="78"/>
  <c r="E43" i="78"/>
  <c r="D43" i="78"/>
  <c r="K42" i="78"/>
  <c r="N42" i="78" s="1"/>
  <c r="K41" i="78"/>
  <c r="N41" i="78" s="1"/>
  <c r="K40" i="78"/>
  <c r="N40" i="78" s="1"/>
  <c r="K39" i="78"/>
  <c r="N39" i="78" s="1"/>
  <c r="K38" i="78"/>
  <c r="N38" i="78" s="1"/>
  <c r="B38" i="78"/>
  <c r="B39" i="78" s="1"/>
  <c r="B40" i="78" s="1"/>
  <c r="B41" i="78" s="1"/>
  <c r="B42" i="78" s="1"/>
  <c r="B43" i="78" s="1"/>
  <c r="K37" i="78"/>
  <c r="N36" i="78"/>
  <c r="K27" i="78"/>
  <c r="E32" i="78"/>
  <c r="D31" i="78"/>
  <c r="M27" i="77"/>
  <c r="L27" i="77"/>
  <c r="J27" i="77"/>
  <c r="I27" i="77"/>
  <c r="H27" i="77"/>
  <c r="G27" i="77"/>
  <c r="E27" i="77"/>
  <c r="D27" i="77"/>
  <c r="N26" i="77"/>
  <c r="K26" i="77"/>
  <c r="N25" i="77"/>
  <c r="N24" i="77"/>
  <c r="B24" i="77"/>
  <c r="B25" i="77" s="1"/>
  <c r="B26" i="77" s="1"/>
  <c r="B27" i="77" s="1"/>
  <c r="N23" i="77"/>
  <c r="N22" i="77"/>
  <c r="N21" i="77"/>
  <c r="M24" i="76"/>
  <c r="L24" i="76"/>
  <c r="J24" i="76"/>
  <c r="I24" i="76"/>
  <c r="H24" i="76"/>
  <c r="G24" i="76"/>
  <c r="F24" i="76"/>
  <c r="E24" i="76"/>
  <c r="D24" i="76"/>
  <c r="N23" i="76"/>
  <c r="K23" i="76"/>
  <c r="N22" i="76"/>
  <c r="K22" i="76"/>
  <c r="N21" i="76"/>
  <c r="K21" i="76"/>
  <c r="N20" i="76"/>
  <c r="K20" i="76"/>
  <c r="N19" i="76"/>
  <c r="K19" i="76"/>
  <c r="N18" i="76"/>
  <c r="K18" i="76"/>
  <c r="B18" i="76"/>
  <c r="B19" i="76" s="1"/>
  <c r="B20" i="76" s="1"/>
  <c r="B21" i="76" s="1"/>
  <c r="B22" i="76" s="1"/>
  <c r="B23" i="76" s="1"/>
  <c r="B24" i="76" s="1"/>
  <c r="J36" i="75"/>
  <c r="K27" i="74"/>
  <c r="J27" i="74"/>
  <c r="I27" i="74"/>
  <c r="H27" i="74"/>
  <c r="F35" i="79" l="1"/>
  <c r="N13" i="79"/>
  <c r="G34" i="79"/>
  <c r="H33" i="79"/>
  <c r="G33" i="79"/>
  <c r="N25" i="79"/>
  <c r="I36" i="79"/>
  <c r="F36" i="79"/>
  <c r="G35" i="79"/>
  <c r="G36" i="79"/>
  <c r="N26" i="79"/>
  <c r="N24" i="79"/>
  <c r="K53" i="79"/>
  <c r="K52" i="79"/>
  <c r="M52" i="79" s="1"/>
  <c r="M32" i="80"/>
  <c r="N32" i="80" s="1"/>
  <c r="F27" i="79"/>
  <c r="K48" i="79"/>
  <c r="M48" i="79" s="1"/>
  <c r="I34" i="79"/>
  <c r="F31" i="79"/>
  <c r="L27" i="79"/>
  <c r="N23" i="79"/>
  <c r="M33" i="80"/>
  <c r="N33" i="80" s="1"/>
  <c r="M53" i="79"/>
  <c r="N53" i="79" s="1"/>
  <c r="M31" i="80"/>
  <c r="N29" i="80"/>
  <c r="E54" i="79"/>
  <c r="D54" i="79"/>
  <c r="K49" i="79"/>
  <c r="M49" i="79" s="1"/>
  <c r="N30" i="80"/>
  <c r="K23" i="79"/>
  <c r="M27" i="79"/>
  <c r="I27" i="79"/>
  <c r="F32" i="79"/>
  <c r="N12" i="79"/>
  <c r="K11" i="79"/>
  <c r="N15" i="79"/>
  <c r="N11" i="79"/>
  <c r="N10" i="79"/>
  <c r="M16" i="79"/>
  <c r="K10" i="79"/>
  <c r="D32" i="79"/>
  <c r="I37" i="79"/>
  <c r="I33" i="79"/>
  <c r="K43" i="78"/>
  <c r="K34" i="80"/>
  <c r="K50" i="79"/>
  <c r="F54" i="79"/>
  <c r="K15" i="79"/>
  <c r="E16" i="79"/>
  <c r="K24" i="76"/>
  <c r="K27" i="77"/>
  <c r="K21" i="79"/>
  <c r="J54" i="79"/>
  <c r="N21" i="79"/>
  <c r="I54" i="79"/>
  <c r="N22" i="79"/>
  <c r="F34" i="79"/>
  <c r="D35" i="79"/>
  <c r="H32" i="79"/>
  <c r="E32" i="79"/>
  <c r="H36" i="79"/>
  <c r="E36" i="79"/>
  <c r="H34" i="79"/>
  <c r="E34" i="79"/>
  <c r="K24" i="79"/>
  <c r="G16" i="79"/>
  <c r="K13" i="79"/>
  <c r="F37" i="79"/>
  <c r="J37" i="79" s="1"/>
  <c r="M37" i="79" s="1"/>
  <c r="N37" i="79" s="1"/>
  <c r="H35" i="79"/>
  <c r="J35" i="79" s="1"/>
  <c r="L35" i="79" s="1"/>
  <c r="H54" i="79"/>
  <c r="G54" i="79"/>
  <c r="K51" i="79"/>
  <c r="M51" i="79" s="1"/>
  <c r="J27" i="79"/>
  <c r="G27" i="79"/>
  <c r="I32" i="79"/>
  <c r="D27" i="79"/>
  <c r="K25" i="79"/>
  <c r="E27" i="79"/>
  <c r="K22" i="79"/>
  <c r="F33" i="79"/>
  <c r="D34" i="79"/>
  <c r="K26" i="79"/>
  <c r="H27" i="79"/>
  <c r="D36" i="79"/>
  <c r="L16" i="79"/>
  <c r="J16" i="79"/>
  <c r="F16" i="79"/>
  <c r="I16" i="79"/>
  <c r="N14" i="79"/>
  <c r="K12" i="79"/>
  <c r="K14" i="79"/>
  <c r="H16" i="79"/>
  <c r="D16" i="79"/>
  <c r="N28" i="80"/>
  <c r="F27" i="78"/>
  <c r="G27" i="78"/>
  <c r="D32" i="78"/>
  <c r="M22" i="78"/>
  <c r="N22" i="78" s="1"/>
  <c r="M26" i="78"/>
  <c r="N26" i="78" s="1"/>
  <c r="I27" i="78"/>
  <c r="D27" i="78"/>
  <c r="H27" i="78"/>
  <c r="M25" i="78"/>
  <c r="N25" i="78" s="1"/>
  <c r="E31" i="78"/>
  <c r="E27" i="78"/>
  <c r="N37" i="78"/>
  <c r="H39" i="83" l="1"/>
  <c r="K39" i="83"/>
  <c r="J36" i="79"/>
  <c r="L36" i="79"/>
  <c r="N52" i="79"/>
  <c r="M50" i="79"/>
  <c r="N50" i="79" s="1"/>
  <c r="M35" i="79"/>
  <c r="N35" i="79" s="1"/>
  <c r="F38" i="79"/>
  <c r="I38" i="79"/>
  <c r="G38" i="79"/>
  <c r="J34" i="79"/>
  <c r="M34" i="80"/>
  <c r="N48" i="79"/>
  <c r="N49" i="79"/>
  <c r="N31" i="80"/>
  <c r="N51" i="79"/>
  <c r="E42" i="79"/>
  <c r="J33" i="79"/>
  <c r="D42" i="79"/>
  <c r="E38" i="79"/>
  <c r="H38" i="79"/>
  <c r="E43" i="79"/>
  <c r="K27" i="79"/>
  <c r="D38" i="79"/>
  <c r="D43" i="79"/>
  <c r="K16" i="79"/>
  <c r="K54" i="79"/>
  <c r="J32" i="79"/>
  <c r="L32" i="79" s="1"/>
  <c r="J27" i="78"/>
  <c r="M23" i="78"/>
  <c r="N23" i="78" s="1"/>
  <c r="M24" i="78"/>
  <c r="N24" i="78" s="1"/>
  <c r="F31" i="78"/>
  <c r="F32" i="78"/>
  <c r="M36" i="79" l="1"/>
  <c r="N36" i="79" s="1"/>
  <c r="K36" i="75"/>
  <c r="H39" i="82"/>
  <c r="K39" i="82"/>
  <c r="M54" i="79"/>
  <c r="L34" i="79"/>
  <c r="M34" i="79" s="1"/>
  <c r="N34" i="79" s="1"/>
  <c r="L33" i="79"/>
  <c r="M33" i="79" s="1"/>
  <c r="N33" i="79" s="1"/>
  <c r="F43" i="79"/>
  <c r="F42" i="79"/>
  <c r="J38" i="79"/>
  <c r="M32" i="79"/>
  <c r="N32" i="79" s="1"/>
  <c r="L38" i="79" l="1"/>
  <c r="A27" i="69" l="1"/>
  <c r="A34" i="69" l="1"/>
  <c r="A28" i="69"/>
  <c r="B2" i="44" l="1"/>
  <c r="D2" i="44"/>
  <c r="B3" i="44"/>
  <c r="B4" i="44"/>
  <c r="B5" i="44"/>
  <c r="B6" i="44"/>
  <c r="B7" i="44"/>
  <c r="B8" i="44"/>
  <c r="B9" i="44"/>
  <c r="B10" i="44"/>
  <c r="B11" i="44"/>
  <c r="B12" i="44"/>
  <c r="C13" i="44"/>
  <c r="C14" i="44"/>
  <c r="C15" i="44"/>
  <c r="C16" i="44"/>
  <c r="C17" i="44"/>
  <c r="C18" i="44"/>
  <c r="C19" i="44"/>
  <c r="C20" i="44"/>
  <c r="C21" i="44"/>
  <c r="C22" i="44"/>
  <c r="C23" i="44"/>
  <c r="C24" i="44"/>
  <c r="C25" i="44"/>
  <c r="C26" i="44"/>
  <c r="B30" i="44"/>
  <c r="B31" i="44"/>
  <c r="C9" i="76" l="1"/>
  <c r="C1" i="78"/>
  <c r="C1" i="79"/>
  <c r="M21" i="78"/>
  <c r="N21" i="78" s="1"/>
  <c r="L27" i="78"/>
</calcChain>
</file>

<file path=xl/sharedStrings.xml><?xml version="1.0" encoding="utf-8"?>
<sst xmlns="http://schemas.openxmlformats.org/spreadsheetml/2006/main" count="1240" uniqueCount="502">
  <si>
    <t>Court/County - San Joaquin</t>
  </si>
  <si>
    <t>Court/County - San Luis Obispo</t>
  </si>
  <si>
    <t>Court/County - San Mateo</t>
  </si>
  <si>
    <t>Court/County - Santa Barbara</t>
  </si>
  <si>
    <t>Court/County - Santa Clara</t>
  </si>
  <si>
    <t>Court/County - Santa Cruz</t>
  </si>
  <si>
    <t>Court/County - Shasta</t>
  </si>
  <si>
    <t>Court/County - Sierra</t>
  </si>
  <si>
    <t>Court/County - Siskiyou</t>
  </si>
  <si>
    <t>Court/County - Solano</t>
  </si>
  <si>
    <t>Court/County - Sonoma</t>
  </si>
  <si>
    <t>Court/County - Stanislaus</t>
  </si>
  <si>
    <t>Court/County - Sutter</t>
  </si>
  <si>
    <t>Court/County - Tehama</t>
  </si>
  <si>
    <t>Court/County - Trinity</t>
  </si>
  <si>
    <t>Court/County - Tulare</t>
  </si>
  <si>
    <t>Court/County - Tuolumne</t>
  </si>
  <si>
    <t>Court/County - Ventura</t>
  </si>
  <si>
    <t>Court/County - Yolo</t>
  </si>
  <si>
    <t>Court/County - Yuba</t>
  </si>
  <si>
    <t>Court/County - Alameda</t>
  </si>
  <si>
    <t>Comprehensive Program</t>
  </si>
  <si>
    <t>Internet payment</t>
  </si>
  <si>
    <t>Court/County</t>
  </si>
  <si>
    <t>Quarter</t>
  </si>
  <si>
    <t>Select Y or N</t>
  </si>
  <si>
    <t>Printed Name</t>
  </si>
  <si>
    <t>Col. A</t>
  </si>
  <si>
    <t>Col. B</t>
  </si>
  <si>
    <t>Col. E</t>
  </si>
  <si>
    <t>Row</t>
  </si>
  <si>
    <t>Signature</t>
  </si>
  <si>
    <t>Debit</t>
  </si>
  <si>
    <t>Fee waiver</t>
  </si>
  <si>
    <t>NSF checks</t>
  </si>
  <si>
    <t>Title (County Auditor-Controller or other)</t>
  </si>
  <si>
    <t>Private Collection Agency 1</t>
  </si>
  <si>
    <t>Private Collection Agency 2</t>
  </si>
  <si>
    <t>Private Collection Agency 3</t>
  </si>
  <si>
    <t>County Telephone</t>
  </si>
  <si>
    <t>County E-mail Address</t>
  </si>
  <si>
    <t>County Contact</t>
  </si>
  <si>
    <t>Court E-mail Address</t>
  </si>
  <si>
    <t>Court Telephone</t>
  </si>
  <si>
    <t>Court Contact</t>
  </si>
  <si>
    <t>Component A</t>
  </si>
  <si>
    <t>Component B</t>
  </si>
  <si>
    <t>Component C</t>
  </si>
  <si>
    <t>Component D</t>
  </si>
  <si>
    <t>Component E</t>
  </si>
  <si>
    <t>Component F</t>
  </si>
  <si>
    <t>Component G</t>
  </si>
  <si>
    <t>Component H</t>
  </si>
  <si>
    <t>Component I</t>
  </si>
  <si>
    <t>Component J</t>
  </si>
  <si>
    <t>Component K</t>
  </si>
  <si>
    <t>Component L</t>
  </si>
  <si>
    <t>Component M</t>
  </si>
  <si>
    <t>Component N</t>
  </si>
  <si>
    <t>Total # of Components</t>
  </si>
  <si>
    <t>Not Selected</t>
  </si>
  <si>
    <t>Program</t>
  </si>
  <si>
    <t>FTB Court-Ordered Debt</t>
  </si>
  <si>
    <t>Other</t>
  </si>
  <si>
    <t>Select court/county (see Contact Information worksheet #1)</t>
  </si>
  <si>
    <t>1st and 2nd Quarter</t>
  </si>
  <si>
    <t>3rd and 4th Quarter</t>
  </si>
  <si>
    <t>Reviewed by Court</t>
  </si>
  <si>
    <t>Reviewed by County</t>
  </si>
  <si>
    <t>Col. D</t>
  </si>
  <si>
    <t>Col. I</t>
  </si>
  <si>
    <t>Court/County - San Bernardino</t>
  </si>
  <si>
    <t>Non-Delinquent Collections</t>
  </si>
  <si>
    <t>Gross Recovery Rate</t>
  </si>
  <si>
    <t>Col. N</t>
  </si>
  <si>
    <t>Success Rate</t>
  </si>
  <si>
    <t>Col. P</t>
  </si>
  <si>
    <t>Formula</t>
  </si>
  <si>
    <t>Col. S</t>
  </si>
  <si>
    <t>Col. T</t>
  </si>
  <si>
    <t>Col. U</t>
  </si>
  <si>
    <t>Col. W</t>
  </si>
  <si>
    <t>Change in Value</t>
  </si>
  <si>
    <t>Court Collection Program</t>
  </si>
  <si>
    <t>County Collection Program</t>
  </si>
  <si>
    <t>Select Primary Program</t>
  </si>
  <si>
    <t>County</t>
  </si>
  <si>
    <t>Court</t>
  </si>
  <si>
    <t xml:space="preserve">Hybrid </t>
  </si>
  <si>
    <t>Select System Used</t>
  </si>
  <si>
    <t>CUBS</t>
  </si>
  <si>
    <t>Case Management System</t>
  </si>
  <si>
    <t>Accounts Receivable System</t>
  </si>
  <si>
    <t>Select Programs That Apply</t>
  </si>
  <si>
    <t>Count and County</t>
  </si>
  <si>
    <t>None</t>
  </si>
  <si>
    <t>Error Messages</t>
  </si>
  <si>
    <t>Col. O</t>
  </si>
  <si>
    <t>Date</t>
  </si>
  <si>
    <t>Private Agency</t>
  </si>
  <si>
    <t>Definition</t>
  </si>
  <si>
    <t>C010000</t>
  </si>
  <si>
    <t>C020000</t>
  </si>
  <si>
    <t>C030000</t>
  </si>
  <si>
    <t>C040000</t>
  </si>
  <si>
    <t>C050000</t>
  </si>
  <si>
    <t>C060000</t>
  </si>
  <si>
    <t>C070000</t>
  </si>
  <si>
    <t>C080000</t>
  </si>
  <si>
    <t>C090000</t>
  </si>
  <si>
    <t>C100000</t>
  </si>
  <si>
    <t>C110000</t>
  </si>
  <si>
    <t>C120000</t>
  </si>
  <si>
    <t>C130000</t>
  </si>
  <si>
    <t>C140000</t>
  </si>
  <si>
    <t>C150000</t>
  </si>
  <si>
    <t>C160000</t>
  </si>
  <si>
    <t>C170000</t>
  </si>
  <si>
    <t>C180000</t>
  </si>
  <si>
    <t>C190000</t>
  </si>
  <si>
    <t>C200000</t>
  </si>
  <si>
    <t>C210000</t>
  </si>
  <si>
    <t>C220000</t>
  </si>
  <si>
    <t>C230000</t>
  </si>
  <si>
    <t>C240000</t>
  </si>
  <si>
    <t>C250000</t>
  </si>
  <si>
    <t>C260000</t>
  </si>
  <si>
    <t>C270000</t>
  </si>
  <si>
    <t>C280000</t>
  </si>
  <si>
    <t>C290000</t>
  </si>
  <si>
    <t>C300000</t>
  </si>
  <si>
    <t>C310000</t>
  </si>
  <si>
    <t>C320000</t>
  </si>
  <si>
    <t>C330000</t>
  </si>
  <si>
    <t>C340000</t>
  </si>
  <si>
    <t>C350000</t>
  </si>
  <si>
    <t>C360000</t>
  </si>
  <si>
    <t>C370000</t>
  </si>
  <si>
    <t>C380000</t>
  </si>
  <si>
    <t>C390000</t>
  </si>
  <si>
    <t>C400000</t>
  </si>
  <si>
    <t>C410000</t>
  </si>
  <si>
    <t>C420000</t>
  </si>
  <si>
    <t>C430000</t>
  </si>
  <si>
    <t>C440000</t>
  </si>
  <si>
    <t>C450000</t>
  </si>
  <si>
    <t>C460000</t>
  </si>
  <si>
    <t>C470000</t>
  </si>
  <si>
    <t>C480000</t>
  </si>
  <si>
    <t>C490000</t>
  </si>
  <si>
    <t>C500000</t>
  </si>
  <si>
    <t>C510000</t>
  </si>
  <si>
    <t>C520000</t>
  </si>
  <si>
    <t>C530000</t>
  </si>
  <si>
    <t>C540000</t>
  </si>
  <si>
    <t>C550000</t>
  </si>
  <si>
    <t>C560000</t>
  </si>
  <si>
    <t>C570000</t>
  </si>
  <si>
    <t>C580000</t>
  </si>
  <si>
    <t>Yes</t>
  </si>
  <si>
    <t>No</t>
  </si>
  <si>
    <t>Court/County - Alpine</t>
  </si>
  <si>
    <t>Court/County - Amador</t>
  </si>
  <si>
    <t>Court/County - Butte</t>
  </si>
  <si>
    <t>Court/County - Calaveras</t>
  </si>
  <si>
    <t>Court/County - Colusa</t>
  </si>
  <si>
    <t>Court/County - Contra Costa</t>
  </si>
  <si>
    <t>Court/County - Del Norte</t>
  </si>
  <si>
    <t>Court/County - El Dorado</t>
  </si>
  <si>
    <t>Court/County - Fresno</t>
  </si>
  <si>
    <t>Court/County - Glenn</t>
  </si>
  <si>
    <t>Court/County - Humboldt</t>
  </si>
  <si>
    <t>Court/County - Imperial</t>
  </si>
  <si>
    <t>Court/County - Inyo</t>
  </si>
  <si>
    <t>Court/County - Kern</t>
  </si>
  <si>
    <t>Court/County - Kings</t>
  </si>
  <si>
    <t>Court/County - Lake</t>
  </si>
  <si>
    <t>Court/County - Lassen</t>
  </si>
  <si>
    <t>Court/County - Los Angeles</t>
  </si>
  <si>
    <t>Court/County - Madera</t>
  </si>
  <si>
    <t>Court/County - Marin</t>
  </si>
  <si>
    <t>Court/County - Mariposa</t>
  </si>
  <si>
    <t>Court/County - Mendocino</t>
  </si>
  <si>
    <t>Court/County - Merced</t>
  </si>
  <si>
    <t>Court/County - Modoc</t>
  </si>
  <si>
    <t>Court/County - Mono</t>
  </si>
  <si>
    <t>Court/County - Monterey</t>
  </si>
  <si>
    <t>Court/County - Napa</t>
  </si>
  <si>
    <t>Court/County - Nevada</t>
  </si>
  <si>
    <t>Court/County - Orange</t>
  </si>
  <si>
    <t>Court/County - Placer</t>
  </si>
  <si>
    <t>Court/County - Plumas</t>
  </si>
  <si>
    <t>Court/County - Riverside</t>
  </si>
  <si>
    <t>Court/County - Sacramento</t>
  </si>
  <si>
    <t>Court/County - San Benito</t>
  </si>
  <si>
    <t>Court/County - San Diego</t>
  </si>
  <si>
    <t>Court/County - San Francisco</t>
  </si>
  <si>
    <t>Intra-Branch Program</t>
  </si>
  <si>
    <t xml:space="preserve">Measures a collection program’s ability to resolve delinquent court-ordered debt, including alternative sentences, community service, suspended sentences and discharges. </t>
  </si>
  <si>
    <t xml:space="preserve">Measures the amount of revenue collected on delinquent court-ordered debt based on total delinquent accounts referred after adjustments and discharges, including NSF checks. </t>
  </si>
  <si>
    <t>Current Period</t>
  </si>
  <si>
    <t>Intra-branch Program</t>
  </si>
  <si>
    <t>Item 5</t>
  </si>
  <si>
    <t xml:space="preserve">Item 6a </t>
  </si>
  <si>
    <t>Item 6b</t>
  </si>
  <si>
    <t>Total number of individuals associated with those cases</t>
  </si>
  <si>
    <t>Item 7</t>
  </si>
  <si>
    <t>Col. F</t>
  </si>
  <si>
    <t>Quality Checklist</t>
  </si>
  <si>
    <t>Number of Cases - Ending Balance</t>
  </si>
  <si>
    <t>Value of Cases - Ending Balance</t>
  </si>
  <si>
    <t xml:space="preserve"> VICTIM RESTITUTION AND OTHER JUSTICE RELATED REIMBURSEMENTS </t>
  </si>
  <si>
    <t>Adjustments</t>
  </si>
  <si>
    <t>Col. Y</t>
  </si>
  <si>
    <t>COLLECTIONS METRICS FOR FINES, FEES, FORFEITURES, PENALTIES AND ASSESSMENTS</t>
  </si>
  <si>
    <t>Metric</t>
  </si>
  <si>
    <t>Use the space below to discuss your collection program.</t>
  </si>
  <si>
    <t xml:space="preserve"> </t>
  </si>
  <si>
    <t>Court Contact:</t>
  </si>
  <si>
    <t>Telephone Number:</t>
  </si>
  <si>
    <t>E-mail Address:</t>
  </si>
  <si>
    <t>County Contact:</t>
  </si>
  <si>
    <t>List collection agencies or programs used by order in which debt is referred:</t>
  </si>
  <si>
    <t>1.</t>
  </si>
  <si>
    <t>3.</t>
  </si>
  <si>
    <t>Does the court impose a civil assessment for failure to appear on infraction cases?</t>
  </si>
  <si>
    <t>Does the court impose civil assessment for failure to pay on infraction cases?</t>
  </si>
  <si>
    <t xml:space="preserve">Does the court impose a civil assessment for failure to pay on misdemeanor cases? </t>
  </si>
  <si>
    <t>Does the court impose a civil assessment for failure to pay on felony cases?</t>
  </si>
  <si>
    <r>
      <rPr>
        <sz val="11"/>
        <rFont val="Arial"/>
        <family val="2"/>
      </rPr>
      <t>Does the court impose a civil assessment on any other case type? If yes, explain in the Program Report worksheet.</t>
    </r>
    <r>
      <rPr>
        <sz val="11"/>
        <color indexed="10"/>
        <rFont val="Arial"/>
        <family val="2"/>
      </rPr>
      <t xml:space="preserve"> </t>
    </r>
  </si>
  <si>
    <t>Collection program to which the majority of delinquent debt is initially referred.</t>
  </si>
  <si>
    <t>Gross Revenue Collected</t>
  </si>
  <si>
    <t>Combined</t>
  </si>
  <si>
    <t>Cost of Collections        (Penal Code 1463.007)</t>
  </si>
  <si>
    <t>4.</t>
  </si>
  <si>
    <t>5.</t>
  </si>
  <si>
    <t>Col. L</t>
  </si>
  <si>
    <t>Col. AA</t>
  </si>
  <si>
    <t>Col. AC</t>
  </si>
  <si>
    <t>Col. AD</t>
  </si>
  <si>
    <t>Col. AE</t>
  </si>
  <si>
    <t>Col. AF</t>
  </si>
  <si>
    <t>Col. AG</t>
  </si>
  <si>
    <t>Col. AN</t>
  </si>
  <si>
    <t>Col. AP</t>
  </si>
  <si>
    <t>Col. AO</t>
  </si>
  <si>
    <t>Col. AQ</t>
  </si>
  <si>
    <t>Col. AS</t>
  </si>
  <si>
    <t>Col. AV</t>
  </si>
  <si>
    <t>Col. AU</t>
  </si>
  <si>
    <t>Col. C</t>
  </si>
  <si>
    <t>Col. H</t>
  </si>
  <si>
    <t xml:space="preserve">Total number of cases by activity </t>
  </si>
  <si>
    <t xml:space="preserve">     Item 4</t>
  </si>
  <si>
    <t xml:space="preserve">Check each collections activity performed by program </t>
  </si>
  <si>
    <t>FTB-COD</t>
  </si>
  <si>
    <t>Intra-branch</t>
  </si>
  <si>
    <t>REPORTING PERIOD</t>
  </si>
  <si>
    <t>Beginning Date-First day of Reporting Period</t>
  </si>
  <si>
    <t>Ending Date-Last day of Reporting Period</t>
  </si>
  <si>
    <t>Prior Inventory</t>
  </si>
  <si>
    <t>Total amount collected per collection activity</t>
  </si>
  <si>
    <t>Total administrative cost per collection activity</t>
  </si>
  <si>
    <t>TOTAL:</t>
  </si>
  <si>
    <t>Category</t>
  </si>
  <si>
    <t>i</t>
  </si>
  <si>
    <t>Title (Court Executive or Presiding Judge)</t>
  </si>
  <si>
    <t>Rows 12-17 include all cases in inventory referred or transferred to a collections program in a prior period, and gross revenue collected, court-ordered adjustments, or discharges that were received and posted during the current reporting period.</t>
  </si>
  <si>
    <t>Row 29 includes only non-delinquent cases referred/established, revenue collected, or adjustment posted during the reporting period.</t>
  </si>
  <si>
    <t>1= Telephone Contact</t>
  </si>
  <si>
    <t>4= Skip tracing</t>
  </si>
  <si>
    <t>3= Lobby/counter</t>
  </si>
  <si>
    <t>6= FTB-IIC</t>
  </si>
  <si>
    <t>COMBINED: BEGINNING AND ENDING BALANCES; FINES, FEES, FORFEITURES, PENALTIES AND ASSESSMENTS</t>
  </si>
  <si>
    <t>Number of Cases - (Ending Balance from Prior Year)</t>
  </si>
  <si>
    <t>Value of Cases Established/ Referred/ Transferred in  Period</t>
  </si>
  <si>
    <t xml:space="preserve"> Number of Cases Established/ Referred/ Transferred in  Period</t>
  </si>
  <si>
    <t>8= Private agency</t>
  </si>
  <si>
    <t>k. Uses an automated dialer or automatic call distribution system to manage telephone calls.</t>
  </si>
  <si>
    <t>PC 1463.007 Collections Activity</t>
  </si>
  <si>
    <t xml:space="preserve">3a. Attempts telephone contact with delinquent debtors for whom the program has a telephone number </t>
  </si>
  <si>
    <t xml:space="preserve">3b. Notifies delinquent debtors for whom the program has an address in writing of their outstanding obligation within 95 days of delinquency. </t>
  </si>
  <si>
    <t>4e. Sends monthly bills or account statements to all delinquent debtors.</t>
  </si>
  <si>
    <t xml:space="preserve">3c. Generates internal monthly reports to track collections data, such as age of debt and delinquent  amounts outstanding.  </t>
  </si>
  <si>
    <t>3= Lobby/Counter</t>
  </si>
  <si>
    <t xml:space="preserve">3e. Accepts payment of delinquent debt by credit card. </t>
  </si>
  <si>
    <t>3d. Uses Department of Motor Vehicles information to locate delinquent debtors.</t>
  </si>
  <si>
    <t>4f. Contracts with local, regional, state, or national skip tracing or locator resources or services to locate delinquent debtors.</t>
  </si>
  <si>
    <t>4=Skip Tracing</t>
  </si>
  <si>
    <t xml:space="preserve">4g. Coordinates with the probation department to locate debtors who may be on formal or informal probation.  </t>
  </si>
  <si>
    <t>4h. Uses Employment Development Department employment and wage information to collect delinquent debt.</t>
  </si>
  <si>
    <t xml:space="preserve">4a. Sends delinquent debt to the Franchise Tax Board’s Court-Ordered Debt Collections Program. </t>
  </si>
  <si>
    <t>4i. Establishes wage and bank account garnishments where appropriate.</t>
  </si>
  <si>
    <t>4b.Sends delinquent debt to the Franchise Tax Board’s Interagency Intercept Collections Program.</t>
  </si>
  <si>
    <t>4c. Initiates driver’s license suspension or hold actions when appropriate for a failure to appear in court.</t>
  </si>
  <si>
    <t>4d. Contracts with one or more private debt collectors to collect delinquent debt.</t>
  </si>
  <si>
    <t>8= Private Agency</t>
  </si>
  <si>
    <t>4k. Places liens on real property owned by delinquent debtors when appropriate.</t>
  </si>
  <si>
    <t>7= DL Hold</t>
  </si>
  <si>
    <t xml:space="preserve"> Task/Activity </t>
  </si>
  <si>
    <t>7=DL Hold/Suspension</t>
  </si>
  <si>
    <t>Refer case to FTB-COD</t>
  </si>
  <si>
    <t>Refer case to FTB-IIC</t>
  </si>
  <si>
    <t>Refer case to private collection agency</t>
  </si>
  <si>
    <t>Place liens</t>
  </si>
  <si>
    <t>Col. G</t>
  </si>
  <si>
    <t xml:space="preserve">Gross Revenue Collected: Victim Restitution       (PC1202.4 (f)) Only </t>
  </si>
  <si>
    <t>PRIOR PERIODS INVENTORY: FINES, FEES, FORFEITURES, PENALTIES AND ASSESSMENTS</t>
  </si>
  <si>
    <t>CURRENT PERIOD: FINES, FEES, FORFEITURES, PENALTIES AND ASSESSMENTS</t>
  </si>
  <si>
    <t>Col. Q</t>
  </si>
  <si>
    <t>Col. R</t>
  </si>
  <si>
    <t>Col. AH</t>
  </si>
  <si>
    <t>Col. AI</t>
  </si>
  <si>
    <t>Col. AJ</t>
  </si>
  <si>
    <t>Col. AK</t>
  </si>
  <si>
    <t>Col. AL</t>
  </si>
  <si>
    <t>Col. AM</t>
  </si>
  <si>
    <t xml:space="preserve">Gross Revenue Collected     </t>
  </si>
  <si>
    <t xml:space="preserve">Number of Cases with Payment(s) Received   </t>
  </si>
  <si>
    <t>Adjustment: Amount satisfied by Court-ordered Suspension, Dismissal or Alternative Sentence</t>
  </si>
  <si>
    <t xml:space="preserve">Discharge from Accountability </t>
  </si>
  <si>
    <t>Col. J</t>
  </si>
  <si>
    <t>Col. K</t>
  </si>
  <si>
    <t>Col.M</t>
  </si>
  <si>
    <t>Col. V</t>
  </si>
  <si>
    <t>Col.X</t>
  </si>
  <si>
    <t>Col. Z</t>
  </si>
  <si>
    <t>Col. AR</t>
  </si>
  <si>
    <t>Col.AT</t>
  </si>
  <si>
    <t>Col. AW</t>
  </si>
  <si>
    <t>Col. AX</t>
  </si>
  <si>
    <t xml:space="preserve">Value of Cases on Installment Agmt. (Ending Balance from Prior Year) </t>
  </si>
  <si>
    <t xml:space="preserve">Row 11, Column O, includes revenues collected for non-delinquent infraction, misdemeanor and felony cases that were paid in full on or before the due date, or current installment or accounts receivable (A/R) payment plan. Row 11, Column P includes the number of cases associated with non-delinquent revenue collections reported in Row 11, Column O. </t>
  </si>
  <si>
    <t xml:space="preserve">Row 19, Column Z, includes the combined total of non-delinquent gross revenue collected.  </t>
  </si>
  <si>
    <t>Value reported in Column AE includes the total number of cases at the end of the reporting period for each program.</t>
  </si>
  <si>
    <t xml:space="preserve">
Column AV includes the number of cases of all delinquent outstanding debt (new and inventory). In addition to restitution, debt balances may include other criminal justice–related fees not reported in rows 3-9 and 12–17.</t>
  </si>
  <si>
    <t>Column AT includes the total amount of restitution owed to a victim by court order under Penal Code section 1202.4(f) collected by each collections program during the reporting period. Row 29 includes non-delinquent restitution collections.</t>
  </si>
  <si>
    <t>Column AX is blank unless errors or potential errors are detected in the worksheet. If error messages are present, please correct the identified error or explain in Performance Report.</t>
  </si>
  <si>
    <t>Adjustment: Amount satisfied by Court-ordered Suspension, Dismissal or Alternative Sentence (Item 3)</t>
  </si>
  <si>
    <t xml:space="preserve">Number of Cases Established/ Referred/Transferred </t>
  </si>
  <si>
    <t>a. Attempts telephone contact with delinquent debtors for whom the program has a telephone number to inform them of their delinquent status and payment options.</t>
  </si>
  <si>
    <t>b. Notifies delinquent debtors for whom the program has an address in writing of their outstanding obligation within 95 days of delinquency.</t>
  </si>
  <si>
    <t>c. Generates internal monthly reports to track collections data, such as age of debt and delinquent amounts outstanding.</t>
  </si>
  <si>
    <t>d. Uses Department of Motor Vehicles information to locate delinquent debtors.</t>
  </si>
  <si>
    <t>e. Accepts payment of delinquent debt by credit card.</t>
  </si>
  <si>
    <t>a. Sends delinquent debt to the Franchise Tax Board's Court-Ordered Debt Collections Program.</t>
  </si>
  <si>
    <t>b. Sends delinquent debt to the Franchise Tax Board's Interagency Intercept Collections Program.</t>
  </si>
  <si>
    <t>c. Initiates driver's license suspension or hold actions when appropriate for a failure to appear in court.</t>
  </si>
  <si>
    <t>d. Contracts with one or more private debt collectors to collect delinquent debt.</t>
  </si>
  <si>
    <t>e. Sends monthly bills or account statements to all delinquent debtors.</t>
  </si>
  <si>
    <t>f. Contracts with local, regional, state, or national skip tracing or locator resources or services to locate delinquent debtors.</t>
  </si>
  <si>
    <t>g. Coordinates with the probation department to locate debtors who may be on formal or informal probation.</t>
  </si>
  <si>
    <t>h. Uses Employment Development Department employment and wage information to collect delinquent debt.</t>
  </si>
  <si>
    <t>i. Establishes wage and bank account garnishments where appropriate.</t>
  </si>
  <si>
    <t>j. Places liens on real property owned by delinquent debtors when appropriate.</t>
  </si>
  <si>
    <r>
      <t>Enter data as part of Category 3, (activity</t>
    </r>
    <r>
      <rPr>
        <b/>
        <sz val="11"/>
        <rFont val="Arial"/>
        <family val="2"/>
      </rPr>
      <t xml:space="preserve"> c</t>
    </r>
    <r>
      <rPr>
        <sz val="11"/>
        <rFont val="Arial"/>
        <family val="2"/>
      </rPr>
      <t xml:space="preserve">), Row 8 above. </t>
    </r>
  </si>
  <si>
    <r>
      <t>Enter data as part of Category 2 (activity</t>
    </r>
    <r>
      <rPr>
        <b/>
        <sz val="11"/>
        <rFont val="Arial"/>
        <family val="2"/>
      </rPr>
      <t xml:space="preserve"> b</t>
    </r>
    <r>
      <rPr>
        <sz val="11"/>
        <rFont val="Arial"/>
        <family val="2"/>
      </rPr>
      <t>), Row 7 above.</t>
    </r>
  </si>
  <si>
    <r>
      <t xml:space="preserve">Enter data as part of Category 4, (activity </t>
    </r>
    <r>
      <rPr>
        <b/>
        <sz val="11"/>
        <rFont val="Arial"/>
        <family val="2"/>
      </rPr>
      <t>d</t>
    </r>
    <r>
      <rPr>
        <sz val="11"/>
        <rFont val="Arial"/>
        <family val="2"/>
      </rPr>
      <t>) in Row 9 above.</t>
    </r>
  </si>
  <si>
    <r>
      <t xml:space="preserve">Enter data as part of Category 4, (activity </t>
    </r>
    <r>
      <rPr>
        <b/>
        <sz val="11"/>
        <rFont val="Arial"/>
        <family val="2"/>
      </rPr>
      <t>d</t>
    </r>
    <r>
      <rPr>
        <sz val="11"/>
        <rFont val="Arial"/>
        <family val="2"/>
      </rPr>
      <t xml:space="preserve">)  in Row 9 above. </t>
    </r>
  </si>
  <si>
    <r>
      <t xml:space="preserve">Enter data part of Category 4, (activity </t>
    </r>
    <r>
      <rPr>
        <b/>
        <sz val="11"/>
        <rFont val="Arial"/>
        <family val="2"/>
      </rPr>
      <t>d)</t>
    </r>
    <r>
      <rPr>
        <sz val="11"/>
        <rFont val="Arial"/>
        <family val="2"/>
      </rPr>
      <t xml:space="preserve"> Row 9 above. </t>
    </r>
  </si>
  <si>
    <r>
      <t xml:space="preserve">Enter data as part of Category 1, (activity </t>
    </r>
    <r>
      <rPr>
        <b/>
        <sz val="11"/>
        <rFont val="Arial"/>
        <family val="2"/>
      </rPr>
      <t>a</t>
    </r>
    <r>
      <rPr>
        <sz val="11"/>
        <rFont val="Arial"/>
        <family val="2"/>
      </rPr>
      <t xml:space="preserve">) Row 6 above. </t>
    </r>
  </si>
  <si>
    <r>
      <t xml:space="preserve">Below is a description of the collections components (activities) authorized by Penal Code section 1463.007.  As required by Government Code section 68514, for Items </t>
    </r>
    <r>
      <rPr>
        <b/>
        <sz val="11"/>
        <rFont val="Arial"/>
        <family val="2"/>
      </rPr>
      <t>4,</t>
    </r>
    <r>
      <rPr>
        <b/>
        <sz val="11"/>
        <color theme="1"/>
        <rFont val="Arial"/>
        <family val="2"/>
      </rPr>
      <t xml:space="preserve"> 5, 6a, 6b and 7</t>
    </r>
    <r>
      <rPr>
        <sz val="11"/>
        <color theme="1"/>
        <rFont val="Arial"/>
        <family val="2"/>
      </rPr>
      <t xml:space="preserve">, input the requested information for </t>
    </r>
    <r>
      <rPr>
        <u/>
        <sz val="11"/>
        <color theme="1"/>
        <rFont val="Arial"/>
        <family val="2"/>
      </rPr>
      <t>each</t>
    </r>
    <r>
      <rPr>
        <sz val="11"/>
        <color theme="1"/>
        <rFont val="Arial"/>
        <family val="2"/>
      </rPr>
      <t xml:space="preserve"> collection activity  </t>
    </r>
    <r>
      <rPr>
        <sz val="11"/>
        <rFont val="Arial"/>
        <family val="2"/>
      </rPr>
      <t>that the court/county program currently uses</t>
    </r>
    <r>
      <rPr>
        <b/>
        <sz val="11"/>
        <rFont val="Arial"/>
        <family val="2"/>
      </rPr>
      <t xml:space="preserve">:  </t>
    </r>
  </si>
  <si>
    <t>Rows 4-9 include all fines, fees, forfeitures, penalties, and assessments on traffic, criminal, and juvenile delinquency case types (infraction, misdemeanor and felonies), except victim restitution and other justice related fees (see Rows 29-35 for more information).</t>
  </si>
  <si>
    <t>Rows 12-17 include all fines, fees, forfeitures, penalties, and assessments on traffic, criminal, and juvenile delinquency case types (infraction, misdemeanor and felonies), except victim restitution and other justice related fees (see Row 29-35 for more information).</t>
  </si>
  <si>
    <t>Row 3, Column D, includes revenues collected for non-delinquent infraction, misdemeanor, and felony cases that were paid in full on or before the due date, or current installment or accounts receivable (A/R) payment plan. Row 3, Column E includes the number of cases associated with non-delinquent revenue collections reported in Row 3, Column D.</t>
  </si>
  <si>
    <t xml:space="preserve">Total Delinquent </t>
  </si>
  <si>
    <t>Total Delinquent</t>
  </si>
  <si>
    <t xml:space="preserve">Sub-total Delinquent </t>
  </si>
  <si>
    <t>Value of Cases on Installment Agreement                 (Item 8)</t>
  </si>
  <si>
    <t xml:space="preserve">Default Balance   Installment Agreement         </t>
  </si>
  <si>
    <t>Rows 4-9, Column F, include the cost of collections that, pursuant to PC 1463.007, is allowable to offset revenue prior to distribution to other governmental entities. Cost of collections is entered in Column F as a negative number unless posting a reversal.</t>
  </si>
  <si>
    <t>Rows 4-9, Column J, includes the value of all cases set-up on an installment agreement (A/R or monthly installment payment plan) by the court or collecting entity.</t>
  </si>
  <si>
    <r>
      <t xml:space="preserve">Column L is formula driven and calculates the percentage of fines and fees defaulted on by dividing the installment agreement balance (amount </t>
    </r>
    <r>
      <rPr>
        <i/>
        <sz val="10"/>
        <color theme="1"/>
        <rFont val="Arial"/>
        <family val="2"/>
      </rPr>
      <t>defaulted on</t>
    </r>
    <r>
      <rPr>
        <sz val="10"/>
        <color theme="1"/>
        <rFont val="Arial"/>
        <family val="2"/>
      </rPr>
      <t xml:space="preserve">) by the initial value of court-ordered debt set-up on payment plan (Col. K/ Col. J ) </t>
    </r>
  </si>
  <si>
    <t>Rows 12-17, Column Q, include the cost of collections that, pursuant to PC 1463.007, is allowable to offset revenue prior to distribution to other governmental entities. Cost of collections is entered in Column Q as a negative number unless posting a reversal.</t>
  </si>
  <si>
    <t>Rows 30-35 include victim restitution and other justice related fees owed to other entities that were not included in Rows 3-9 or 11-17</t>
  </si>
  <si>
    <t>Col. AB</t>
  </si>
  <si>
    <t xml:space="preserve">Column W captures the percentage of delinquent fines and fees payable in installments that were defaulted on. The cell is formula driven and calculates a percentage by dividing the rolling balance by the value of cases (carried over) on installment agreements. (Column V/Column U) </t>
  </si>
  <si>
    <t xml:space="preserve">Sample list of activities/tasks to be used to report activities utilized in the collection of delinquent court-ordered debt. See corresponding "Category"  on the Contact and Other Information Sheet, Items 5, 6 and 7. </t>
  </si>
  <si>
    <t>COMBINED: ENDING BALANCE FINES, FEES, FORFEITURES, PENALTIES AND ASSESSMENTS</t>
  </si>
  <si>
    <t>VICTIM RESTITUTION AND OTHER JUSTICE RELATED REIMBURSEMENTS</t>
  </si>
  <si>
    <t>Discharge from Accountability     
(Item 3)</t>
  </si>
  <si>
    <t>Default Balance Installment Agreement        
(Item 8)</t>
  </si>
  <si>
    <t xml:space="preserve">Value of Cases - 
(Ending Balance from Prior Year) </t>
  </si>
  <si>
    <r>
      <rPr>
        <sz val="8"/>
        <rFont val="Arial"/>
        <family val="2"/>
      </rPr>
      <t xml:space="preserve"> </t>
    </r>
    <r>
      <rPr>
        <u/>
        <sz val="8"/>
        <rFont val="Arial"/>
        <family val="2"/>
      </rPr>
      <t xml:space="preserve">(Collections + Adjustments + Discharges)
</t>
    </r>
    <r>
      <rPr>
        <sz val="8"/>
        <rFont val="Arial"/>
        <family val="2"/>
      </rPr>
      <t xml:space="preserve">     Referrals</t>
    </r>
    <r>
      <rPr>
        <u/>
        <sz val="9"/>
        <rFont val="Arial"/>
        <family val="2"/>
      </rPr>
      <t xml:space="preserve">
</t>
    </r>
  </si>
  <si>
    <r>
      <rPr>
        <u/>
        <sz val="8"/>
        <rFont val="Arial"/>
        <family val="2"/>
      </rPr>
      <t xml:space="preserve">                       Collections</t>
    </r>
    <r>
      <rPr>
        <sz val="8"/>
        <rFont val="Arial"/>
        <family val="2"/>
      </rPr>
      <t>__________
 (Referrals - Adjustments - Discharges)</t>
    </r>
    <r>
      <rPr>
        <sz val="9"/>
        <rFont val="Arial"/>
        <family val="2"/>
      </rPr>
      <t xml:space="preserve">
</t>
    </r>
  </si>
  <si>
    <t>5= FTB-COD</t>
  </si>
  <si>
    <t>9= Wage/bank Garnishments and Liens</t>
  </si>
  <si>
    <t>9= Wage/bank garnishments and Liens</t>
  </si>
  <si>
    <t xml:space="preserve">5=FTB-COD </t>
  </si>
  <si>
    <t>Wage and/or bank accounts are garnished</t>
  </si>
  <si>
    <t xml:space="preserve">Rows 4-9, Column E, include all monies received towards the satisfaction of delinquent court-ordered debt, including installment payments. </t>
  </si>
  <si>
    <t xml:space="preserve">Rows 4-9, Column D, include the number of cases with payment(s) received during the reporting period. The number of cases reported may be equal to but not greater than the number of cases established in Column B. </t>
  </si>
  <si>
    <t>2=Written Notice(s)</t>
  </si>
  <si>
    <t>2= Written Notice(s)</t>
  </si>
  <si>
    <t>Additional operational information about your collections program for the reporting period.</t>
  </si>
  <si>
    <t xml:space="preserve">Change in Value 
(Col. C- E - G - H) </t>
  </si>
  <si>
    <t xml:space="preserve">Column I is the change in value of Cases Referred/Established/Transferred minus (-) Gross Collections, Adjustments, and Discharged debt. (Column C - E - G - H). </t>
  </si>
  <si>
    <t xml:space="preserve">Value reported in Column T is the change in Value of Cases (Ending Balance from Prior Year) minus (-) Gross Collections, Adjustments, and Discharged debt. (Column N - P - R - S). </t>
  </si>
  <si>
    <t xml:space="preserve">Rows 12-17, Column O, include the number of cases with payments received during the reporting period. Note: any late posting from prior year should be reported in Column M, and the case value should be reported in Column N as part of the ending balance from prior year. </t>
  </si>
  <si>
    <t xml:space="preserve">Rows 12-17, Column P, include all monies received towards the satisfaction of delinquent court-ordered debt. </t>
  </si>
  <si>
    <t>Rows 30-35, include cases referred/established, revenue collected, or adjustments posted during the reporting period.</t>
  </si>
  <si>
    <t>Column AR includes gross revenue collected on other justice related fees and should be entered as a positive number unless posting reversal. Column AS are adjustments that decrease or increase the amount outstanding for individual debt items.</t>
  </si>
  <si>
    <t xml:space="preserve">
Column AU includes the value of Col. AQ less the amounts shown in columns AR, AS, and AT (this field is formula-driven, so no separate calculation or entry is required).</t>
  </si>
  <si>
    <t xml:space="preserve">Rows 20-25, Columns X, Y, Z, AA, AB, AC and AD are formula driven, no input required. Value of Cases reported in Columns Y and AF reconcile to figures reported from underlying systems and vendors. </t>
  </si>
  <si>
    <t xml:space="preserve">Number of Cases with Payment(s) Received                             (Items 1 and 2)      </t>
  </si>
  <si>
    <t xml:space="preserve">Gross Revenue Collected            </t>
  </si>
  <si>
    <r>
      <t>Enter data as part of Category 9, (activity</t>
    </r>
    <r>
      <rPr>
        <b/>
        <sz val="11"/>
        <rFont val="Arial"/>
        <family val="2"/>
      </rPr>
      <t xml:space="preserve"> i</t>
    </r>
    <r>
      <rPr>
        <sz val="11"/>
        <rFont val="Arial"/>
        <family val="2"/>
      </rPr>
      <t xml:space="preserve">) Row 19 above. </t>
    </r>
  </si>
  <si>
    <t>Rows 20-25, Columns X, Y, Z, AA, AB, AC and AD include the combined case number and value of new and prior period inventory, change in value, gross revenues, cost of collections, and adjustments, and discharge from accountability.</t>
  </si>
  <si>
    <t>Column AW should equal the beginning balance in Column AO plus the sum of transactions for the period, as shown in Col. AU (AU =A Q - AR −AS −AT).</t>
  </si>
  <si>
    <t>Rows 4-9, Column K, include the balances from delinquent cases where the individual is non-compliant with the terms of the agreement (i.e., payments have not been received) and the plan was not reinstated at the end of the fiscal year.</t>
  </si>
  <si>
    <t xml:space="preserve">Gross Revenue Collected                   </t>
  </si>
  <si>
    <r>
      <t xml:space="preserve"> Value of Cases Beginning Balance </t>
    </r>
    <r>
      <rPr>
        <b/>
        <sz val="8"/>
        <rFont val="Arial"/>
        <family val="2"/>
      </rPr>
      <t xml:space="preserve"> </t>
    </r>
  </si>
  <si>
    <r>
      <t xml:space="preserve"> Number of Cases Beginning Balance </t>
    </r>
    <r>
      <rPr>
        <b/>
        <sz val="8"/>
        <rFont val="Arial"/>
        <family val="2"/>
      </rPr>
      <t xml:space="preserve"> </t>
    </r>
  </si>
  <si>
    <t xml:space="preserve">Cost of Collections (Penal Code 1463.007)  </t>
  </si>
  <si>
    <t xml:space="preserve">Adjustments        </t>
  </si>
  <si>
    <t xml:space="preserve">Discharge from Accountability             </t>
  </si>
  <si>
    <r>
      <t>Enter data as part of Category 3, (activity</t>
    </r>
    <r>
      <rPr>
        <b/>
        <sz val="10"/>
        <rFont val="Arial"/>
        <family val="2"/>
      </rPr>
      <t xml:space="preserve"> c)</t>
    </r>
  </si>
  <si>
    <t xml:space="preserve">Dialer blast messaging </t>
  </si>
  <si>
    <t xml:space="preserve">Delinquent Notice (Failure to Appear, Failure to Pay, Civil Assessment) 
Handle all collections-related mail correspondence                                        
E-mail received  
Email sent                                     </t>
  </si>
  <si>
    <t>Perform skip tracing (DMV, internet, third party vendors)</t>
  </si>
  <si>
    <t>Obtain debtor information from probation and/or EDD</t>
  </si>
  <si>
    <t>Send abstract to DMV for Failure to Appear driver's license hold/suspension</t>
  </si>
  <si>
    <t xml:space="preserve">Receive/post cash, check and credit card payments   
Provide case  information to individuals
Establish payment plan agreements including amendments to existing plan  
Schedule walk-in arraignment, upon individual's request to go before a judge
Update DMV, if needed 
Enter notes on the case, etc. 
Work the Out of Court--Collection Queue (Judge orders case be handled in collections)   
Process all criminal and juvenile probation orders; update financials and establish payment plans. 
Process all criminal and juvenile DA forms; update financials and establish payment plans
Process payments from Intra-branch, generate weekly payment report 
Process payments and commission credit adjustments from private agency. Assist vendor w/case info., account balances, email them any directives from Judge on case and prepare commission checks at the end of month. 
Process all payments and commission credit adjustments from FTB-COD. Contact FTB-COD for additional information such as account balances, levy actions, etc.   </t>
  </si>
  <si>
    <t xml:space="preserve">An Error Message in Column AG indicates that the beginning balance in Column Y, minus the value of transactions reported in Column AD does not equal the ending balance reported in Column AF. </t>
  </si>
  <si>
    <t xml:space="preserve">Values reported in Column AF balance to value of cases at beginning of period (Col. Y), minus the change in value reported in Col. AD (which is the sum of the amounts shown in Col. Z, AB and AC. ) </t>
  </si>
  <si>
    <t>Category Key: (See Category tab for task/activities list)</t>
  </si>
  <si>
    <t xml:space="preserve"> 
Outbound Call
Inbound Call </t>
  </si>
  <si>
    <r>
      <rPr>
        <b/>
        <sz val="11"/>
        <rFont val="Arial"/>
        <family val="2"/>
      </rPr>
      <t xml:space="preserve"> Change in Value </t>
    </r>
    <r>
      <rPr>
        <b/>
        <sz val="8"/>
        <rFont val="Arial"/>
        <family val="2"/>
      </rPr>
      <t xml:space="preserve">     </t>
    </r>
    <r>
      <rPr>
        <b/>
        <sz val="10"/>
        <rFont val="Arial"/>
        <family val="2"/>
      </rPr>
      <t xml:space="preserve">    </t>
    </r>
  </si>
  <si>
    <t xml:space="preserve">Value of Cases-Ending Balance    </t>
  </si>
  <si>
    <t>Please provide any comments on your Gross Recovery Rate or Success Rate for the reporting period, by Current Period, Prior Periods Inventory, and Combined.</t>
  </si>
  <si>
    <t xml:space="preserve">Rows 4-9, include newly established/referred/transferred cases, gross revenue collected, adjustments, or discharges posted during the reporting period. </t>
  </si>
  <si>
    <t>Rows 4-9, Column B, include the total number of new cases established, referred, or transferred within the reporting period. Any cases that were previously established, but never referred or transferred to collections, are considered new cases and should be reported in this column (the corresponding value of these cases should be reported in Column C). If multiple cases were bundled into one case, only one (1) case should be reported in Column B.</t>
  </si>
  <si>
    <t xml:space="preserve">Joe Collector </t>
  </si>
  <si>
    <t>(916) 875-2000</t>
  </si>
  <si>
    <t>Joe.Collector@alameda.courts.ca. gov</t>
  </si>
  <si>
    <t>(***) 875-2000</t>
  </si>
  <si>
    <t xml:space="preserve">Percentage of Debt Defaulted On (Installment Agmt.)                    (Col. K / Col. J) </t>
  </si>
  <si>
    <r>
      <t xml:space="preserve">Below is a description of the collections components (activities) authorized by Penal Code section 1463.007.  As required by Government Code section 68514, for Items </t>
    </r>
    <r>
      <rPr>
        <b/>
        <sz val="14"/>
        <rFont val="Arial"/>
        <family val="2"/>
      </rPr>
      <t>4,</t>
    </r>
    <r>
      <rPr>
        <b/>
        <sz val="14"/>
        <color theme="1"/>
        <rFont val="Arial"/>
        <family val="2"/>
      </rPr>
      <t xml:space="preserve"> 5, 6a, 6b and 7</t>
    </r>
    <r>
      <rPr>
        <sz val="14"/>
        <color theme="1"/>
        <rFont val="Arial"/>
        <family val="2"/>
      </rPr>
      <t xml:space="preserve">, input the requested information for </t>
    </r>
    <r>
      <rPr>
        <u/>
        <sz val="14"/>
        <color theme="1"/>
        <rFont val="Arial"/>
        <family val="2"/>
      </rPr>
      <t>each</t>
    </r>
    <r>
      <rPr>
        <sz val="14"/>
        <color theme="1"/>
        <rFont val="Arial"/>
        <family val="2"/>
      </rPr>
      <t xml:space="preserve"> collection activity  </t>
    </r>
    <r>
      <rPr>
        <sz val="14"/>
        <rFont val="Arial"/>
        <family val="2"/>
      </rPr>
      <t>that the court/county program currently uses</t>
    </r>
    <r>
      <rPr>
        <b/>
        <sz val="14"/>
        <rFont val="Arial"/>
        <family val="2"/>
      </rPr>
      <t xml:space="preserve">:  </t>
    </r>
  </si>
  <si>
    <r>
      <t>Enter data as part of Category 3, (activity</t>
    </r>
    <r>
      <rPr>
        <b/>
        <sz val="14"/>
        <rFont val="Arial"/>
        <family val="2"/>
      </rPr>
      <t xml:space="preserve"> c)</t>
    </r>
  </si>
  <si>
    <r>
      <t>Enter data as part of Category 3, (activity</t>
    </r>
    <r>
      <rPr>
        <b/>
        <sz val="14"/>
        <rFont val="Arial"/>
        <family val="2"/>
      </rPr>
      <t xml:space="preserve"> c</t>
    </r>
    <r>
      <rPr>
        <sz val="14"/>
        <rFont val="Arial"/>
        <family val="2"/>
      </rPr>
      <t xml:space="preserve">), Row 8 above. </t>
    </r>
  </si>
  <si>
    <r>
      <t>Enter data as part of Category 2 (activity</t>
    </r>
    <r>
      <rPr>
        <b/>
        <sz val="14"/>
        <rFont val="Arial"/>
        <family val="2"/>
      </rPr>
      <t xml:space="preserve"> b</t>
    </r>
    <r>
      <rPr>
        <sz val="14"/>
        <rFont val="Arial"/>
        <family val="2"/>
      </rPr>
      <t>), Row 7 above.</t>
    </r>
  </si>
  <si>
    <r>
      <t xml:space="preserve">Enter data as part of Category 4, (activity </t>
    </r>
    <r>
      <rPr>
        <b/>
        <sz val="14"/>
        <rFont val="Arial"/>
        <family val="2"/>
      </rPr>
      <t>d</t>
    </r>
    <r>
      <rPr>
        <sz val="14"/>
        <rFont val="Arial"/>
        <family val="2"/>
      </rPr>
      <t>) in Row 9 above.</t>
    </r>
  </si>
  <si>
    <r>
      <t xml:space="preserve">Enter data as part of Category 4, (activity </t>
    </r>
    <r>
      <rPr>
        <b/>
        <sz val="14"/>
        <rFont val="Arial"/>
        <family val="2"/>
      </rPr>
      <t>d</t>
    </r>
    <r>
      <rPr>
        <sz val="14"/>
        <rFont val="Arial"/>
        <family val="2"/>
      </rPr>
      <t xml:space="preserve">)  in Row 9 above. </t>
    </r>
  </si>
  <si>
    <r>
      <t xml:space="preserve">Enter data part of Category 4, (activity </t>
    </r>
    <r>
      <rPr>
        <b/>
        <sz val="14"/>
        <rFont val="Arial"/>
        <family val="2"/>
      </rPr>
      <t>d)</t>
    </r>
    <r>
      <rPr>
        <sz val="14"/>
        <rFont val="Arial"/>
        <family val="2"/>
      </rPr>
      <t xml:space="preserve"> Row 9 above. </t>
    </r>
  </si>
  <si>
    <r>
      <t>Enter data as part of Category 9, (activity</t>
    </r>
    <r>
      <rPr>
        <b/>
        <sz val="14"/>
        <rFont val="Arial"/>
        <family val="2"/>
      </rPr>
      <t xml:space="preserve"> i</t>
    </r>
    <r>
      <rPr>
        <sz val="14"/>
        <rFont val="Arial"/>
        <family val="2"/>
      </rPr>
      <t xml:space="preserve">) Row 19 above. </t>
    </r>
  </si>
  <si>
    <r>
      <t xml:space="preserve">Enter data as part of Category 1, (activity </t>
    </r>
    <r>
      <rPr>
        <b/>
        <sz val="14"/>
        <rFont val="Arial"/>
        <family val="2"/>
      </rPr>
      <t>a</t>
    </r>
    <r>
      <rPr>
        <sz val="14"/>
        <rFont val="Arial"/>
        <family val="2"/>
      </rPr>
      <t xml:space="preserve">) Row 6 above. </t>
    </r>
  </si>
  <si>
    <r>
      <t xml:space="preserve"> </t>
    </r>
    <r>
      <rPr>
        <u/>
        <sz val="14"/>
        <rFont val="Arial"/>
        <family val="2"/>
      </rPr>
      <t xml:space="preserve">(Collections + Adjustments + Discharges)
</t>
    </r>
    <r>
      <rPr>
        <sz val="14"/>
        <rFont val="Arial"/>
        <family val="2"/>
      </rPr>
      <t xml:space="preserve">     Referrals</t>
    </r>
    <r>
      <rPr>
        <u/>
        <sz val="14"/>
        <rFont val="Arial"/>
        <family val="2"/>
      </rPr>
      <t xml:space="preserve">
</t>
    </r>
  </si>
  <si>
    <r>
      <rPr>
        <u/>
        <sz val="14"/>
        <rFont val="Arial"/>
        <family val="2"/>
      </rPr>
      <t xml:space="preserve">                       Collections</t>
    </r>
    <r>
      <rPr>
        <sz val="14"/>
        <rFont val="Arial"/>
        <family val="2"/>
      </rPr>
      <t xml:space="preserve">__________
 (Referrals - Adjustments - Discharges)
</t>
    </r>
  </si>
  <si>
    <t>(***) 916-2000</t>
  </si>
  <si>
    <t xml:space="preserve">Charlie  Collector </t>
  </si>
  <si>
    <t>charlie.collector@court.ca.gov</t>
  </si>
  <si>
    <t>Joe.Collector@county.ca.gov</t>
  </si>
  <si>
    <t>Joe Collector</t>
  </si>
  <si>
    <t xml:space="preserve">*Totals are based on Sample Data 1 and 2.   
</t>
  </si>
  <si>
    <t>Please explain the extent of your reporting capabilities in terms of providing the information required by GC68514.  If data cannot be provided at this time or if the reported data differs from the Instructions, please describe the submitted data and any plans for providing this information in the future.</t>
  </si>
  <si>
    <t>Number of Cases Established or Referred as Delinquent</t>
  </si>
  <si>
    <t>Value of Cases Established or Referred as Delinquent</t>
  </si>
  <si>
    <t xml:space="preserve">Net Value of Newly-Established Delinquent Debt at End of Period
(Col. C - E  - G - H) </t>
  </si>
  <si>
    <t>CURRENT PERIOD (NEWLY-ESTABLISHED) DELINQUENT DEBT: FINES, FEES, FORFEITURES, PENALTIES AND ASSESSMENTS</t>
  </si>
  <si>
    <t>PRIOR PERIOD (PREVIOUSLY-ESTABLISHED) DELINQUENT DEBT: FINES, FEES, FORFEITURES, PENALTIES AND ASSESSMENTS</t>
  </si>
  <si>
    <t>Number of Delinquent Cases at Period Beginning 
(Ending Balance from Transfer Worksheet)</t>
  </si>
  <si>
    <t>Value of Delinquent Cases at Period Beginning
(Ending Balance from Transfer Worksheet)</t>
  </si>
  <si>
    <t xml:space="preserve">Net Value of Previously-Established Delinquent Debt at End of Period 
(Col. N - P - R - S) </t>
  </si>
  <si>
    <t>Gross Revenue Collected:
Other Justice-Related Reimbursements</t>
  </si>
  <si>
    <t>Adjustments:
Other Justice-Related Reimbursements</t>
  </si>
  <si>
    <t xml:space="preserve">Gross Revenue Collected: Victim Restitution (PC1202.4 (f)) Only </t>
  </si>
  <si>
    <t>Net Change in Value</t>
  </si>
  <si>
    <t xml:space="preserve">Percentage of Debt Defaulted On (Installment Agmt.)                  (Col. V / Col. U) </t>
  </si>
  <si>
    <r>
      <t xml:space="preserve">Cost of Collections 
(Penal Code 1463.007)
</t>
    </r>
    <r>
      <rPr>
        <i/>
        <sz val="11"/>
        <rFont val="Arial"/>
        <family val="2"/>
      </rPr>
      <t>enter as negative number</t>
    </r>
  </si>
  <si>
    <t xml:space="preserve"> Number of Cases Beginning Balance  </t>
  </si>
  <si>
    <t xml:space="preserve"> Value of Cases Beginning Balance  </t>
  </si>
  <si>
    <t xml:space="preserve"> Net Change in Value          </t>
  </si>
  <si>
    <r>
      <t>Value of Cases Established/ Referred/Transferred</t>
    </r>
    <r>
      <rPr>
        <sz val="11"/>
        <color indexed="10"/>
        <rFont val="Arial"/>
        <family val="2"/>
      </rPr>
      <t xml:space="preserve"> </t>
    </r>
  </si>
  <si>
    <t>Additional Information:</t>
  </si>
  <si>
    <t>Number of Cases</t>
  </si>
  <si>
    <t>Value ($)</t>
  </si>
  <si>
    <r>
      <rPr>
        <sz val="11"/>
        <rFont val="Arial"/>
        <family val="2"/>
      </rPr>
      <t xml:space="preserve">If available, provide the total value of fines, fees, forfeitures, penalties, and assessments </t>
    </r>
    <r>
      <rPr>
        <b/>
        <sz val="11"/>
        <rFont val="Arial"/>
        <family val="2"/>
      </rPr>
      <t>initially imposed</t>
    </r>
    <r>
      <rPr>
        <sz val="11"/>
        <rFont val="Arial"/>
        <family val="2"/>
      </rPr>
      <t>, prior to any adjustments.</t>
    </r>
  </si>
  <si>
    <r>
      <t xml:space="preserve">If available, provide the total number and value of cases adjusted (e.g., bail or fine reduced or waived) based on an </t>
    </r>
    <r>
      <rPr>
        <b/>
        <sz val="11"/>
        <rFont val="Arial"/>
        <family val="2"/>
      </rPr>
      <t>ability to pay determination</t>
    </r>
    <r>
      <rPr>
        <sz val="11"/>
        <rFont val="Arial"/>
        <family val="2"/>
      </rPr>
      <t>.</t>
    </r>
  </si>
  <si>
    <r>
      <t xml:space="preserve">If available, provide the total number and value of cases adjusted (e.g., bail or fine satisfied) with </t>
    </r>
    <r>
      <rPr>
        <b/>
        <sz val="11"/>
        <rFont val="Arial"/>
        <family val="2"/>
      </rPr>
      <t>custody credits</t>
    </r>
    <r>
      <rPr>
        <sz val="11"/>
        <rFont val="Arial"/>
        <family val="2"/>
      </rPr>
      <t xml:space="preserve"> in lieu of cash payment.</t>
    </r>
  </si>
  <si>
    <r>
      <t>If available, provide the total number and value of cases adjusted (e.g., bail or fine satisfied) with</t>
    </r>
    <r>
      <rPr>
        <b/>
        <sz val="11"/>
        <rFont val="Arial"/>
        <family val="2"/>
      </rPr>
      <t xml:space="preserve"> community service</t>
    </r>
    <r>
      <rPr>
        <sz val="11"/>
        <rFont val="Arial"/>
        <family val="2"/>
      </rPr>
      <t xml:space="preserve"> in lieu of cash payment.</t>
    </r>
  </si>
  <si>
    <r>
      <t>If available, provide the total number and value of cases adjusted (e.g., bail or fine satisfied) by</t>
    </r>
    <r>
      <rPr>
        <b/>
        <sz val="11"/>
        <rFont val="Arial"/>
        <family val="2"/>
      </rPr>
      <t xml:space="preserve"> dismissal of charges </t>
    </r>
    <r>
      <rPr>
        <sz val="11"/>
        <rFont val="Arial"/>
        <family val="2"/>
      </rPr>
      <t>in lieu of cash payment.</t>
    </r>
  </si>
  <si>
    <t xml:space="preserve">Rows 4-9, Column C, include the total value of the corresponding cases in Column B, that were established, referred, or transferred during the reporting period only.         </t>
  </si>
  <si>
    <t xml:space="preserve">Value reported in Column H includes all debt deemed uncollectible that was established and discharged in the reporting period, per Government Code section 25257-25259.95.  </t>
  </si>
  <si>
    <t xml:space="preserve">Value reported in Column S includes all previously established debt deemed uncollectible and discharged in the reporting period, per Government Code section 25257-25259.95.  </t>
  </si>
  <si>
    <t>Column V includes the balance from all cases on an installment agreement carried over where payment(s) were not received in the reporting period.</t>
  </si>
  <si>
    <t>Number of Delinquent Cases at Period Beginning 
(Ending Balance from Prior Year – Col. AE)</t>
  </si>
  <si>
    <t>Value of Delinquent Cases at Period Beginning
(Ending Balance from Prior Year – Col. AF)</t>
  </si>
  <si>
    <t>Number of Cases Transferred Between Programs</t>
  </si>
  <si>
    <t>Value of Cases Transferred Between Programs</t>
  </si>
  <si>
    <t>Adjusted Number of Delinquent Cases at Period Beginning 
(Enter in Col. M)</t>
  </si>
  <si>
    <t>Adjusted Value of Delinquent Cases at Period Beginning
(Enter in Col. N)</t>
  </si>
  <si>
    <t>Col. 1</t>
  </si>
  <si>
    <t>Col. 2</t>
  </si>
  <si>
    <t>Col. 3</t>
  </si>
  <si>
    <t>Col. 4</t>
  </si>
  <si>
    <t>Is the program qualified as a comprehensive collection program?</t>
  </si>
  <si>
    <t xml:space="preserve">Value reported in Column G includes the total value of court-ordered debt satisfied by court-ordered dismissal, suspension, or by means other than payment. An amount satisfied by means other than payment includes alternative sentences (e.g, community service or time served in custody in lieu of fine) or non-cash adjustment that decreases or increases the amount outstanding for individual debt items. </t>
  </si>
  <si>
    <t>Rows 12-17, Column R, includes the total value of court-ordered debt satisfied by court-ordered dismissal, suspension or by means other than payment. An amount satisfied by means other than payment includes alternative sentences (e.g., community service or time served in custody in lieu of fine) or non-cash adjustment that decreases or increases the amount outstanding for individual debt items.</t>
  </si>
  <si>
    <r>
      <t>Column U is the value carried over from the prior year for all cases on an installment agreement that remained unpaid at the end of year.</t>
    </r>
    <r>
      <rPr>
        <i/>
        <sz val="10"/>
        <color theme="1"/>
        <rFont val="Arial"/>
        <family val="2"/>
      </rPr>
      <t xml:space="preserve"> </t>
    </r>
  </si>
  <si>
    <r>
      <t xml:space="preserve">Cost of Collections
(Penal Code 1463.007)
</t>
    </r>
    <r>
      <rPr>
        <i/>
        <sz val="12"/>
        <rFont val="Arial"/>
        <family val="2"/>
      </rPr>
      <t>enter as negative number</t>
    </r>
  </si>
  <si>
    <t>Enter data as part of Category 3, (activity c)</t>
  </si>
  <si>
    <t xml:space="preserve"> VICTIM RESTITUTION AND OTHER JUSTICE-RELATED REIMBURSEMENTS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</si>
</sst>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7" formatCode="&quot;$&quot;#,##0.00_);\(&quot;$&quot;#,##0.00\)"/>
    <numFmt numFmtId="42" formatCode="_(&quot;$&quot;* #,##0_);_(&quot;$&quot;* \(#,##0\);_(&quot;$&quot;* &quot;-&quot;_);_(@_)"/>
    <numFmt numFmtId="41" formatCode="_(* #,##0_);_(* \(#,##0\);_(* &quot;-&quot;_);_(@_)"/>
    <numFmt numFmtId="43" formatCode="_(* #,##0.00_);_(* \(#,##0.00\);_(* &quot;-&quot;??_);_(@_)"/>
    <numFmt numFmtId="164" formatCode="_(* #,##0_);_(* \(#,##0\);_(* &quot;-&quot;??_);_(@_)"/>
    <numFmt numFmtId="165" formatCode="[$-409]dd\-mmm\-yy;@"/>
    <numFmt numFmtId="166" formatCode="&quot;$&quot;#,##0"/>
    <numFmt numFmtId="167" formatCode="0_);\(0\)"/>
  </numFmts>
  <fonts count="54" x14ac:knownFonts="1">
    <font>
      <sz val="10"/>
      <name val="Arial"/>
    </font>
    <font>
      <sz val="10"/>
      <name val="Arial"/>
      <family val="2"/>
    </font>
    <font>
      <b/>
      <sz val="10"/>
      <name val="Arial"/>
      <family val="2"/>
    </font>
    <font>
      <sz val="14"/>
      <name val="Arial"/>
      <family val="2"/>
    </font>
    <font>
      <sz val="12"/>
      <name val="Arial"/>
      <family val="2"/>
    </font>
    <font>
      <b/>
      <sz val="10"/>
      <color indexed="12"/>
      <name val="Arial"/>
      <family val="2"/>
    </font>
    <font>
      <b/>
      <sz val="10"/>
      <color indexed="10"/>
      <name val="Arial"/>
      <family val="2"/>
    </font>
    <font>
      <sz val="10"/>
      <color indexed="10"/>
      <name val="Arial"/>
      <family val="2"/>
    </font>
    <font>
      <b/>
      <sz val="10"/>
      <color indexed="10"/>
      <name val="Arial"/>
      <family val="2"/>
    </font>
    <font>
      <sz val="8"/>
      <name val="Arial"/>
      <family val="2"/>
    </font>
    <font>
      <b/>
      <sz val="9"/>
      <name val="Arial"/>
      <family val="2"/>
    </font>
    <font>
      <sz val="9"/>
      <name val="Arial"/>
      <family val="2"/>
    </font>
    <font>
      <sz val="10"/>
      <color rgb="FFFFFF00"/>
      <name val="Arial"/>
      <family val="2"/>
    </font>
    <font>
      <b/>
      <sz val="12"/>
      <name val="Arial"/>
      <family val="2"/>
    </font>
    <font>
      <sz val="12"/>
      <name val="Times New Roman"/>
      <family val="1"/>
    </font>
    <font>
      <sz val="10"/>
      <name val="Times New Roman"/>
      <family val="1"/>
    </font>
    <font>
      <u/>
      <sz val="9"/>
      <name val="Arial"/>
      <family val="2"/>
    </font>
    <font>
      <u/>
      <sz val="8"/>
      <name val="Arial"/>
      <family val="2"/>
    </font>
    <font>
      <sz val="10"/>
      <color theme="1"/>
      <name val="Arial"/>
      <family val="2"/>
    </font>
    <font>
      <u/>
      <sz val="10"/>
      <color indexed="12"/>
      <name val="Arial"/>
      <family val="2"/>
    </font>
    <font>
      <sz val="11"/>
      <name val="Arial"/>
      <family val="2"/>
    </font>
    <font>
      <sz val="11"/>
      <color indexed="10"/>
      <name val="Arial"/>
      <family val="2"/>
    </font>
    <font>
      <b/>
      <sz val="11"/>
      <name val="Times New Roman"/>
      <family val="1"/>
    </font>
    <font>
      <b/>
      <sz val="11"/>
      <name val="Arial"/>
      <family val="2"/>
    </font>
    <font>
      <b/>
      <sz val="11"/>
      <color theme="1"/>
      <name val="Times New Roman"/>
      <family val="1"/>
    </font>
    <font>
      <sz val="11"/>
      <name val="Times New Roman"/>
      <family val="1"/>
    </font>
    <font>
      <sz val="11"/>
      <color theme="1"/>
      <name val="Arial"/>
      <family val="2"/>
    </font>
    <font>
      <b/>
      <sz val="11"/>
      <color theme="1"/>
      <name val="Arial"/>
      <family val="2"/>
    </font>
    <font>
      <b/>
      <sz val="12"/>
      <color theme="1"/>
      <name val="Arial"/>
      <family val="2"/>
    </font>
    <font>
      <u/>
      <sz val="11"/>
      <color theme="1"/>
      <name val="Arial"/>
      <family val="2"/>
    </font>
    <font>
      <i/>
      <sz val="10"/>
      <color theme="1"/>
      <name val="Arial"/>
      <family val="2"/>
    </font>
    <font>
      <b/>
      <sz val="8"/>
      <name val="Arial"/>
      <family val="2"/>
    </font>
    <font>
      <b/>
      <sz val="16"/>
      <color theme="1"/>
      <name val="Arial"/>
      <family val="2"/>
    </font>
    <font>
      <b/>
      <sz val="16"/>
      <color theme="1"/>
      <name val="Calibri"/>
      <family val="2"/>
      <scheme val="minor"/>
    </font>
    <font>
      <sz val="16"/>
      <color theme="1"/>
      <name val="Arial"/>
      <family val="2"/>
    </font>
    <font>
      <sz val="16"/>
      <name val="Arial"/>
      <family val="2"/>
    </font>
    <font>
      <b/>
      <sz val="16"/>
      <name val="Arial"/>
      <family val="2"/>
    </font>
    <font>
      <b/>
      <sz val="14"/>
      <name val="Arial"/>
      <family val="2"/>
    </font>
    <font>
      <b/>
      <sz val="14"/>
      <color theme="1"/>
      <name val="Arial"/>
      <family val="2"/>
    </font>
    <font>
      <sz val="14"/>
      <color theme="1"/>
      <name val="Arial"/>
      <family val="2"/>
    </font>
    <font>
      <u/>
      <sz val="14"/>
      <color theme="1"/>
      <name val="Arial"/>
      <family val="2"/>
    </font>
    <font>
      <b/>
      <sz val="18"/>
      <color theme="1"/>
      <name val="Arial"/>
      <family val="2"/>
    </font>
    <font>
      <b/>
      <sz val="18"/>
      <color theme="1"/>
      <name val="Calibri"/>
      <family val="2"/>
      <scheme val="minor"/>
    </font>
    <font>
      <sz val="18"/>
      <color theme="1"/>
      <name val="Arial"/>
      <family val="2"/>
    </font>
    <font>
      <sz val="18"/>
      <name val="Arial"/>
      <family val="2"/>
    </font>
    <font>
      <sz val="18"/>
      <color theme="1"/>
      <name val="Calibri"/>
      <family val="2"/>
      <scheme val="minor"/>
    </font>
    <font>
      <sz val="18"/>
      <color rgb="FF333333"/>
      <name val="Arial"/>
      <family val="2"/>
    </font>
    <font>
      <b/>
      <sz val="14"/>
      <color indexed="10"/>
      <name val="Arial"/>
      <family val="2"/>
    </font>
    <font>
      <sz val="14"/>
      <color rgb="FFFFFF00"/>
      <name val="Arial"/>
      <family val="2"/>
    </font>
    <font>
      <u/>
      <sz val="14"/>
      <name val="Arial"/>
      <family val="2"/>
    </font>
    <font>
      <i/>
      <sz val="11"/>
      <name val="Arial"/>
      <family val="2"/>
    </font>
    <font>
      <b/>
      <sz val="14"/>
      <name val="Times New Roman"/>
      <family val="1"/>
    </font>
    <font>
      <i/>
      <sz val="12"/>
      <name val="Arial"/>
      <family val="2"/>
    </font>
    <font>
      <sz val="10"/>
      <color rgb="FFFF0000"/>
      <name val="Arial"/>
      <family val="2"/>
    </font>
  </fonts>
  <fills count="12">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4" tint="0.39997558519241921"/>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auto="1"/>
      </left>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auto="1"/>
      </left>
      <right/>
      <top/>
      <bottom style="medium">
        <color indexed="64"/>
      </bottom>
      <diagonal/>
    </border>
    <border>
      <left/>
      <right style="thin">
        <color auto="1"/>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9" fillId="0" borderId="0" applyNumberFormat="0" applyFill="0" applyBorder="0" applyAlignment="0" applyProtection="0">
      <alignment vertical="top"/>
      <protection locked="0"/>
    </xf>
  </cellStyleXfs>
  <cellXfs count="659">
    <xf numFmtId="0" fontId="0" fillId="0" borderId="0" xfId="0"/>
    <xf numFmtId="0" fontId="0" fillId="0" borderId="1" xfId="0" applyBorder="1"/>
    <xf numFmtId="0" fontId="5" fillId="0" borderId="0" xfId="0" applyFont="1"/>
    <xf numFmtId="0" fontId="6" fillId="0" borderId="0" xfId="0" applyFont="1"/>
    <xf numFmtId="0" fontId="6" fillId="0" borderId="0" xfId="0" applyFont="1" applyFill="1"/>
    <xf numFmtId="0" fontId="7" fillId="0" borderId="0" xfId="0" applyFont="1"/>
    <xf numFmtId="164" fontId="1" fillId="0" borderId="1" xfId="1" applyNumberFormat="1" applyBorder="1" applyProtection="1">
      <protection locked="0"/>
    </xf>
    <xf numFmtId="0" fontId="0" fillId="0" borderId="1" xfId="0" applyBorder="1" applyAlignment="1" applyProtection="1">
      <alignment horizontal="left"/>
      <protection locked="0"/>
    </xf>
    <xf numFmtId="0" fontId="0" fillId="0" borderId="1" xfId="0" applyBorder="1" applyProtection="1">
      <protection locked="0"/>
    </xf>
    <xf numFmtId="0" fontId="0" fillId="0" borderId="1" xfId="0" applyBorder="1" applyAlignment="1" applyProtection="1">
      <alignment horizontal="center"/>
      <protection locked="0"/>
    </xf>
    <xf numFmtId="0" fontId="0" fillId="0" borderId="1" xfId="0" applyBorder="1" applyAlignment="1">
      <alignment horizontal="center"/>
    </xf>
    <xf numFmtId="164" fontId="1" fillId="0" borderId="1" xfId="1" applyNumberFormat="1" applyFill="1" applyBorder="1" applyProtection="1">
      <protection locked="0"/>
    </xf>
    <xf numFmtId="0" fontId="0" fillId="0" borderId="0" xfId="0" applyFill="1" applyBorder="1" applyAlignment="1" applyProtection="1"/>
    <xf numFmtId="0" fontId="0" fillId="0" borderId="0" xfId="0" applyProtection="1"/>
    <xf numFmtId="0" fontId="8" fillId="0" borderId="0" xfId="0" applyFont="1"/>
    <xf numFmtId="164" fontId="1" fillId="0" borderId="1" xfId="1" applyNumberFormat="1" applyFont="1" applyFill="1" applyBorder="1" applyProtection="1">
      <protection locked="0"/>
    </xf>
    <xf numFmtId="165" fontId="1" fillId="0" borderId="1" xfId="1" applyNumberFormat="1" applyFill="1" applyBorder="1" applyAlignment="1" applyProtection="1">
      <alignment horizontal="center"/>
      <protection locked="0"/>
    </xf>
    <xf numFmtId="164" fontId="0" fillId="0" borderId="0" xfId="0" applyNumberFormat="1"/>
    <xf numFmtId="0" fontId="0" fillId="0" borderId="0" xfId="0" applyProtection="1">
      <protection locked="0"/>
    </xf>
    <xf numFmtId="164" fontId="1" fillId="2" borderId="1" xfId="1" applyNumberFormat="1" applyFill="1" applyBorder="1" applyProtection="1"/>
    <xf numFmtId="0" fontId="1" fillId="0" borderId="0" xfId="0" applyFont="1"/>
    <xf numFmtId="164" fontId="1" fillId="3" borderId="1" xfId="1" applyNumberFormat="1" applyFill="1" applyBorder="1" applyProtection="1"/>
    <xf numFmtId="0" fontId="4" fillId="0" borderId="0" xfId="0" applyFont="1" applyAlignment="1">
      <alignment horizontal="center"/>
    </xf>
    <xf numFmtId="0" fontId="4" fillId="0" borderId="0" xfId="0" applyFont="1" applyBorder="1" applyAlignment="1"/>
    <xf numFmtId="0" fontId="4" fillId="0" borderId="0" xfId="0" applyFont="1" applyAlignment="1"/>
    <xf numFmtId="164" fontId="0" fillId="0" borderId="1" xfId="1" applyNumberFormat="1" applyFont="1" applyBorder="1" applyAlignment="1" applyProtection="1">
      <protection locked="0"/>
    </xf>
    <xf numFmtId="0" fontId="0" fillId="0" borderId="0" xfId="0" applyBorder="1" applyAlignment="1" applyProtection="1">
      <alignment wrapText="1"/>
    </xf>
    <xf numFmtId="0" fontId="1" fillId="0" borderId="0" xfId="0" applyFont="1" applyBorder="1" applyAlignment="1" applyProtection="1">
      <alignment wrapText="1"/>
    </xf>
    <xf numFmtId="0" fontId="4" fillId="2" borderId="1" xfId="0" applyFont="1" applyFill="1" applyBorder="1" applyAlignment="1">
      <alignment horizontal="left" vertical="center" wrapText="1"/>
    </xf>
    <xf numFmtId="0" fontId="4" fillId="0" borderId="1" xfId="0" applyFont="1" applyBorder="1" applyAlignment="1"/>
    <xf numFmtId="0" fontId="4" fillId="0" borderId="0" xfId="0" applyFont="1" applyAlignment="1">
      <alignment horizontal="right" wrapText="1"/>
    </xf>
    <xf numFmtId="0" fontId="4" fillId="2" borderId="1" xfId="0" applyFont="1" applyFill="1" applyBorder="1" applyAlignment="1">
      <alignment horizontal="left" wrapText="1"/>
    </xf>
    <xf numFmtId="0" fontId="4" fillId="0" borderId="1" xfId="0" applyFont="1" applyBorder="1" applyAlignment="1" applyProtection="1">
      <protection locked="0"/>
    </xf>
    <xf numFmtId="0" fontId="1" fillId="0" borderId="1" xfId="4" applyFont="1" applyBorder="1" applyAlignment="1" applyProtection="1">
      <protection locked="0"/>
    </xf>
    <xf numFmtId="0" fontId="19" fillId="0" borderId="0" xfId="4" applyBorder="1" applyAlignment="1" applyProtection="1"/>
    <xf numFmtId="0" fontId="1" fillId="0" borderId="0" xfId="0" applyFont="1" applyFill="1" applyBorder="1" applyAlignment="1">
      <alignment vertical="center" wrapText="1"/>
    </xf>
    <xf numFmtId="0" fontId="4" fillId="0" borderId="0" xfId="0" applyFont="1" applyBorder="1" applyAlignment="1" applyProtection="1">
      <alignment horizontal="left"/>
    </xf>
    <xf numFmtId="0" fontId="13" fillId="0" borderId="0" xfId="0" applyFont="1" applyFill="1" applyBorder="1" applyAlignment="1">
      <alignment horizontal="center" vertical="center"/>
    </xf>
    <xf numFmtId="0" fontId="13" fillId="2" borderId="1" xfId="0" applyFont="1" applyFill="1" applyBorder="1" applyAlignment="1">
      <alignment horizontal="center" vertical="center"/>
    </xf>
    <xf numFmtId="0" fontId="4" fillId="0" borderId="13" xfId="0" applyFont="1" applyFill="1" applyBorder="1" applyAlignment="1"/>
    <xf numFmtId="0" fontId="1" fillId="0" borderId="13" xfId="0" applyFont="1" applyFill="1" applyBorder="1" applyAlignment="1"/>
    <xf numFmtId="0" fontId="13" fillId="0" borderId="0" xfId="0" applyFont="1" applyAlignment="1">
      <alignment horizontal="center" vertical="center"/>
    </xf>
    <xf numFmtId="0" fontId="4" fillId="0" borderId="13" xfId="0" applyFont="1" applyBorder="1" applyAlignment="1">
      <alignment horizontal="right" wrapText="1"/>
    </xf>
    <xf numFmtId="0" fontId="4" fillId="0" borderId="13" xfId="0" applyFont="1" applyBorder="1" applyAlignment="1" applyProtection="1">
      <protection locked="0"/>
    </xf>
    <xf numFmtId="0" fontId="1" fillId="0" borderId="0" xfId="0" applyFont="1" applyBorder="1" applyAlignment="1"/>
    <xf numFmtId="0" fontId="14" fillId="0" borderId="0" xfId="0" applyFont="1" applyAlignment="1">
      <alignment horizontal="center"/>
    </xf>
    <xf numFmtId="0" fontId="14" fillId="0" borderId="0" xfId="0" applyFont="1" applyBorder="1" applyAlignment="1">
      <alignment horizontal="center"/>
    </xf>
    <xf numFmtId="49" fontId="15" fillId="0" borderId="0" xfId="0" applyNumberFormat="1" applyFont="1" applyBorder="1" applyAlignment="1" applyProtection="1">
      <alignment horizontal="center"/>
    </xf>
    <xf numFmtId="0" fontId="14" fillId="0" borderId="0" xfId="0" applyFont="1" applyBorder="1" applyAlignment="1" applyProtection="1">
      <alignment horizontal="center"/>
    </xf>
    <xf numFmtId="0" fontId="15" fillId="0" borderId="0" xfId="0" applyFont="1"/>
    <xf numFmtId="0" fontId="2" fillId="3" borderId="36" xfId="0" applyFont="1" applyFill="1" applyBorder="1" applyAlignment="1">
      <alignment horizontal="center" vertical="center"/>
    </xf>
    <xf numFmtId="0" fontId="2" fillId="3" borderId="37" xfId="0" applyFont="1" applyFill="1" applyBorder="1" applyAlignment="1">
      <alignment horizontal="center" vertical="center"/>
    </xf>
    <xf numFmtId="0" fontId="15" fillId="0" borderId="0" xfId="0" applyFont="1" applyAlignment="1">
      <alignment wrapText="1"/>
    </xf>
    <xf numFmtId="49" fontId="4" fillId="0" borderId="7" xfId="0" applyNumberFormat="1" applyFont="1" applyBorder="1" applyAlignment="1" applyProtection="1">
      <alignment horizontal="left"/>
    </xf>
    <xf numFmtId="0" fontId="4" fillId="0" borderId="7" xfId="0" applyNumberFormat="1" applyFont="1" applyBorder="1" applyAlignment="1" applyProtection="1">
      <alignment horizontal="left"/>
    </xf>
    <xf numFmtId="0" fontId="0" fillId="0" borderId="0" xfId="0" applyFill="1"/>
    <xf numFmtId="0" fontId="15" fillId="0" borderId="0" xfId="0" applyFont="1" applyFill="1"/>
    <xf numFmtId="0" fontId="25" fillId="0" borderId="0" xfId="0" applyFont="1" applyFill="1" applyBorder="1" applyAlignment="1">
      <alignment horizontal="center" vertical="center" wrapText="1"/>
    </xf>
    <xf numFmtId="5" fontId="22" fillId="0" borderId="0" xfId="0" applyNumberFormat="1" applyFont="1" applyFill="1" applyBorder="1" applyAlignment="1">
      <alignment horizontal="right" vertical="center" wrapText="1"/>
    </xf>
    <xf numFmtId="37" fontId="22" fillId="0" borderId="0" xfId="0" applyNumberFormat="1" applyFont="1" applyFill="1" applyBorder="1" applyAlignment="1">
      <alignment horizontal="right" vertical="center" wrapText="1"/>
    </xf>
    <xf numFmtId="7" fontId="22" fillId="0" borderId="0" xfId="0" applyNumberFormat="1" applyFont="1" applyFill="1" applyBorder="1" applyAlignment="1">
      <alignment horizontal="right" vertical="center" wrapText="1"/>
    </xf>
    <xf numFmtId="0" fontId="2" fillId="0" borderId="0" xfId="0" applyFont="1"/>
    <xf numFmtId="165" fontId="1" fillId="0" borderId="19" xfId="1" applyNumberFormat="1" applyFill="1" applyBorder="1" applyAlignment="1" applyProtection="1">
      <alignment horizontal="center"/>
      <protection locked="0"/>
    </xf>
    <xf numFmtId="0" fontId="23" fillId="5" borderId="1" xfId="0" applyFont="1" applyFill="1" applyBorder="1" applyAlignment="1">
      <alignment horizontal="center" vertical="center" wrapText="1"/>
    </xf>
    <xf numFmtId="0" fontId="27" fillId="5" borderId="1" xfId="0" applyFont="1" applyFill="1" applyBorder="1" applyAlignment="1">
      <alignment horizontal="center"/>
    </xf>
    <xf numFmtId="0" fontId="20"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horizontal="center"/>
    </xf>
    <xf numFmtId="0" fontId="4" fillId="0" borderId="0" xfId="0" applyFont="1" applyBorder="1" applyAlignment="1" applyProtection="1">
      <alignment horizontal="center"/>
    </xf>
    <xf numFmtId="0" fontId="20" fillId="3"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164" fontId="0" fillId="0" borderId="1" xfId="1" applyNumberFormat="1" applyFont="1" applyFill="1" applyBorder="1" applyAlignment="1" applyProtection="1">
      <protection locked="0"/>
    </xf>
    <xf numFmtId="0" fontId="2" fillId="0" borderId="15" xfId="0" applyFont="1" applyFill="1" applyBorder="1" applyAlignment="1">
      <alignment horizontal="center" vertical="center"/>
    </xf>
    <xf numFmtId="0" fontId="3" fillId="0" borderId="11" xfId="0" applyFont="1" applyFill="1" applyBorder="1" applyAlignment="1">
      <alignment horizontal="centerContinuous"/>
    </xf>
    <xf numFmtId="0" fontId="2" fillId="0" borderId="8" xfId="0" applyFont="1" applyFill="1" applyBorder="1" applyAlignment="1">
      <alignment horizontal="center" vertical="center"/>
    </xf>
    <xf numFmtId="0" fontId="3" fillId="0" borderId="1" xfId="0" applyFont="1" applyFill="1" applyBorder="1" applyAlignment="1">
      <alignment horizontal="centerContinuous"/>
    </xf>
    <xf numFmtId="0" fontId="2" fillId="0" borderId="32" xfId="0" applyFont="1" applyFill="1" applyBorder="1" applyAlignment="1">
      <alignment horizontal="center" vertical="center"/>
    </xf>
    <xf numFmtId="0" fontId="3" fillId="0" borderId="19" xfId="0" applyFont="1" applyFill="1" applyBorder="1" applyAlignment="1">
      <alignment horizontal="centerContinuous"/>
    </xf>
    <xf numFmtId="0" fontId="2" fillId="0" borderId="9" xfId="0" applyFont="1" applyFill="1" applyBorder="1" applyAlignment="1">
      <alignment horizontal="center" vertical="center"/>
    </xf>
    <xf numFmtId="0" fontId="3" fillId="0" borderId="12" xfId="0" applyFont="1" applyFill="1" applyBorder="1" applyAlignment="1">
      <alignment horizontal="centerContinuous"/>
    </xf>
    <xf numFmtId="164" fontId="1" fillId="3" borderId="39" xfId="1" applyNumberFormat="1" applyFill="1" applyBorder="1" applyProtection="1"/>
    <xf numFmtId="0" fontId="0" fillId="0" borderId="0" xfId="0" applyBorder="1" applyProtection="1"/>
    <xf numFmtId="0" fontId="13" fillId="0" borderId="0" xfId="0" applyFont="1" applyProtection="1"/>
    <xf numFmtId="0" fontId="4" fillId="0" borderId="0" xfId="0" applyFont="1" applyAlignment="1" applyProtection="1">
      <alignment horizontal="center"/>
    </xf>
    <xf numFmtId="0" fontId="3" fillId="0" borderId="0" xfId="0" applyFont="1" applyFill="1" applyBorder="1" applyAlignment="1" applyProtection="1">
      <alignment horizontal="center"/>
    </xf>
    <xf numFmtId="0" fontId="2" fillId="3" borderId="1" xfId="0" applyFont="1" applyFill="1" applyBorder="1" applyProtection="1"/>
    <xf numFmtId="0" fontId="2" fillId="3" borderId="1" xfId="0" applyFont="1" applyFill="1" applyBorder="1" applyAlignment="1" applyProtection="1">
      <alignment horizontal="center" vertical="center" wrapText="1"/>
    </xf>
    <xf numFmtId="0" fontId="3" fillId="0" borderId="0" xfId="0" applyFont="1" applyAlignment="1" applyProtection="1">
      <alignment horizontal="center"/>
    </xf>
    <xf numFmtId="0" fontId="2" fillId="3" borderId="1" xfId="0" applyFont="1" applyFill="1" applyBorder="1" applyAlignment="1" applyProtection="1">
      <alignment horizontal="center"/>
    </xf>
    <xf numFmtId="9" fontId="3" fillId="0" borderId="0" xfId="0" applyNumberFormat="1" applyFont="1" applyAlignment="1" applyProtection="1">
      <alignment horizontal="center"/>
    </xf>
    <xf numFmtId="0" fontId="2" fillId="3" borderId="19" xfId="0" applyFont="1" applyFill="1" applyBorder="1" applyAlignment="1" applyProtection="1">
      <alignment horizontal="center"/>
    </xf>
    <xf numFmtId="0" fontId="2" fillId="3" borderId="15" xfId="0" applyFont="1" applyFill="1" applyBorder="1" applyProtection="1"/>
    <xf numFmtId="0" fontId="2" fillId="3" borderId="11" xfId="0" applyFont="1" applyFill="1" applyBorder="1" applyProtection="1"/>
    <xf numFmtId="0" fontId="2" fillId="3" borderId="11" xfId="0" applyFont="1" applyFill="1" applyBorder="1" applyAlignment="1" applyProtection="1">
      <alignment horizontal="center" vertical="center" wrapText="1"/>
    </xf>
    <xf numFmtId="0" fontId="2" fillId="3" borderId="8" xfId="0" applyFont="1" applyFill="1" applyBorder="1" applyProtection="1"/>
    <xf numFmtId="0" fontId="2" fillId="5" borderId="1" xfId="0" applyFont="1" applyFill="1" applyBorder="1" applyAlignment="1" applyProtection="1">
      <alignment horizontal="center" vertical="center" wrapText="1"/>
    </xf>
    <xf numFmtId="0" fontId="2" fillId="3" borderId="39" xfId="0" applyFont="1" applyFill="1" applyBorder="1" applyAlignment="1" applyProtection="1">
      <alignment horizontal="center" vertical="center" wrapText="1"/>
    </xf>
    <xf numFmtId="0" fontId="2" fillId="2" borderId="8" xfId="0" applyFont="1" applyFill="1" applyBorder="1" applyAlignment="1" applyProtection="1">
      <alignment horizontal="center"/>
    </xf>
    <xf numFmtId="0" fontId="2" fillId="2" borderId="1" xfId="0" applyFont="1" applyFill="1" applyBorder="1" applyProtection="1"/>
    <xf numFmtId="164" fontId="1" fillId="3" borderId="1" xfId="1" applyNumberFormat="1" applyFont="1" applyFill="1" applyBorder="1" applyProtection="1"/>
    <xf numFmtId="164" fontId="12" fillId="3" borderId="1" xfId="1" applyNumberFormat="1" applyFont="1" applyFill="1" applyBorder="1" applyProtection="1"/>
    <xf numFmtId="0" fontId="1" fillId="2" borderId="1" xfId="0" applyFont="1" applyFill="1" applyBorder="1" applyProtection="1"/>
    <xf numFmtId="0" fontId="1" fillId="2" borderId="1" xfId="0" applyFont="1" applyFill="1" applyBorder="1" applyAlignment="1" applyProtection="1">
      <alignment wrapText="1"/>
    </xf>
    <xf numFmtId="0" fontId="2" fillId="2" borderId="32" xfId="0" applyFont="1" applyFill="1" applyBorder="1" applyAlignment="1" applyProtection="1">
      <alignment horizontal="center"/>
    </xf>
    <xf numFmtId="0" fontId="2" fillId="2" borderId="19" xfId="0" applyFont="1" applyFill="1" applyBorder="1" applyProtection="1"/>
    <xf numFmtId="0" fontId="2" fillId="2" borderId="15" xfId="0" applyFont="1" applyFill="1" applyBorder="1" applyProtection="1"/>
    <xf numFmtId="0" fontId="2" fillId="2" borderId="11" xfId="0" applyFont="1" applyFill="1" applyBorder="1" applyProtection="1"/>
    <xf numFmtId="0" fontId="2" fillId="2" borderId="11" xfId="0" applyFont="1" applyFill="1" applyBorder="1" applyAlignment="1" applyProtection="1">
      <alignment horizontal="center" vertical="center" wrapText="1"/>
    </xf>
    <xf numFmtId="0" fontId="2" fillId="2" borderId="8" xfId="0" applyFont="1" applyFill="1" applyBorder="1" applyProtection="1"/>
    <xf numFmtId="0" fontId="2" fillId="2" borderId="1" xfId="0" applyFont="1" applyFill="1" applyBorder="1" applyAlignment="1" applyProtection="1">
      <alignment horizontal="center" vertical="center" wrapText="1"/>
    </xf>
    <xf numFmtId="0" fontId="2" fillId="2" borderId="9" xfId="0" applyFont="1" applyFill="1" applyBorder="1" applyAlignment="1" applyProtection="1">
      <alignment horizontal="center"/>
    </xf>
    <xf numFmtId="0" fontId="2" fillId="2" borderId="12" xfId="0" applyFont="1" applyFill="1" applyBorder="1" applyProtection="1"/>
    <xf numFmtId="164" fontId="1" fillId="3" borderId="1" xfId="1" applyNumberFormat="1" applyFill="1" applyBorder="1" applyAlignment="1" applyProtection="1">
      <alignment vertical="center"/>
    </xf>
    <xf numFmtId="164" fontId="0" fillId="3" borderId="1" xfId="1" applyNumberFormat="1" applyFont="1" applyFill="1" applyBorder="1" applyAlignment="1" applyProtection="1">
      <alignment vertical="center"/>
    </xf>
    <xf numFmtId="0" fontId="0" fillId="0" borderId="0" xfId="0" applyFill="1" applyBorder="1" applyProtection="1"/>
    <xf numFmtId="0" fontId="0" fillId="3" borderId="20" xfId="0" applyFill="1" applyBorder="1" applyProtection="1"/>
    <xf numFmtId="0" fontId="2" fillId="3" borderId="11" xfId="0" applyFont="1" applyFill="1" applyBorder="1" applyAlignment="1" applyProtection="1">
      <alignment horizontal="center"/>
    </xf>
    <xf numFmtId="0" fontId="2" fillId="3" borderId="8" xfId="0" applyFont="1" applyFill="1" applyBorder="1" applyAlignment="1" applyProtection="1">
      <alignment horizontal="center"/>
    </xf>
    <xf numFmtId="0" fontId="1" fillId="3" borderId="1" xfId="0" applyFont="1" applyFill="1" applyBorder="1" applyAlignment="1" applyProtection="1">
      <alignment horizontal="center"/>
    </xf>
    <xf numFmtId="0" fontId="2" fillId="3" borderId="9" xfId="0" applyFont="1" applyFill="1" applyBorder="1" applyAlignment="1" applyProtection="1">
      <alignment horizontal="center"/>
    </xf>
    <xf numFmtId="0" fontId="1" fillId="3" borderId="12" xfId="0" applyFont="1" applyFill="1" applyBorder="1" applyAlignment="1" applyProtection="1">
      <alignment horizontal="center"/>
    </xf>
    <xf numFmtId="0" fontId="2" fillId="2" borderId="34" xfId="0" applyFont="1" applyFill="1" applyBorder="1" applyProtection="1"/>
    <xf numFmtId="0" fontId="2" fillId="2" borderId="35" xfId="0" applyFont="1" applyFill="1" applyBorder="1" applyProtection="1"/>
    <xf numFmtId="0" fontId="2" fillId="2" borderId="35" xfId="0" applyFont="1" applyFill="1" applyBorder="1" applyAlignment="1" applyProtection="1">
      <alignment horizontal="center" vertical="center" wrapText="1"/>
    </xf>
    <xf numFmtId="0" fontId="10" fillId="2" borderId="35" xfId="0" applyFont="1" applyFill="1" applyBorder="1" applyAlignment="1" applyProtection="1">
      <alignment horizontal="center" vertical="center" wrapText="1"/>
    </xf>
    <xf numFmtId="0" fontId="2" fillId="2" borderId="50"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0" fillId="0" borderId="20" xfId="0" applyFill="1" applyBorder="1" applyProtection="1"/>
    <xf numFmtId="0" fontId="3" fillId="0" borderId="0" xfId="0" applyFont="1" applyFill="1" applyBorder="1" applyAlignment="1" applyProtection="1">
      <alignment horizontal="centerContinuous"/>
    </xf>
    <xf numFmtId="0" fontId="0" fillId="0" borderId="51" xfId="0" applyFill="1" applyBorder="1" applyProtection="1"/>
    <xf numFmtId="0" fontId="2" fillId="0" borderId="49" xfId="0" applyFont="1" applyFill="1" applyBorder="1" applyAlignment="1" applyProtection="1">
      <alignment horizontal="left"/>
    </xf>
    <xf numFmtId="0" fontId="0" fillId="0" borderId="4" xfId="0" applyBorder="1" applyAlignment="1" applyProtection="1"/>
    <xf numFmtId="0" fontId="0" fillId="0" borderId="4" xfId="0" applyBorder="1" applyAlignment="1" applyProtection="1">
      <alignment horizontal="left"/>
    </xf>
    <xf numFmtId="0" fontId="0" fillId="0" borderId="5" xfId="0" applyBorder="1" applyAlignment="1" applyProtection="1"/>
    <xf numFmtId="0" fontId="2" fillId="0" borderId="14" xfId="0" applyFont="1" applyFill="1" applyBorder="1" applyAlignment="1" applyProtection="1">
      <alignment horizontal="left"/>
    </xf>
    <xf numFmtId="0" fontId="0" fillId="0" borderId="33" xfId="0" applyBorder="1" applyAlignment="1" applyProtection="1"/>
    <xf numFmtId="0" fontId="1" fillId="0" borderId="20" xfId="0" applyFont="1" applyBorder="1" applyAlignment="1" applyProtection="1"/>
    <xf numFmtId="0" fontId="0" fillId="0" borderId="0" xfId="0" applyBorder="1" applyAlignment="1" applyProtection="1"/>
    <xf numFmtId="0" fontId="0" fillId="0" borderId="6" xfId="0" applyBorder="1" applyAlignment="1" applyProtection="1"/>
    <xf numFmtId="0" fontId="1" fillId="0" borderId="7" xfId="0" applyFont="1" applyBorder="1" applyAlignment="1" applyProtection="1"/>
    <xf numFmtId="0" fontId="0" fillId="0" borderId="51" xfId="0" applyBorder="1" applyAlignment="1" applyProtection="1"/>
    <xf numFmtId="0" fontId="1" fillId="0" borderId="0" xfId="0" applyFont="1" applyBorder="1" applyAlignment="1" applyProtection="1">
      <alignment horizontal="left" wrapText="1"/>
    </xf>
    <xf numFmtId="0" fontId="0" fillId="0" borderId="7" xfId="0" applyBorder="1" applyAlignment="1" applyProtection="1">
      <alignment vertical="top" wrapText="1"/>
    </xf>
    <xf numFmtId="0" fontId="0" fillId="0" borderId="0" xfId="0" applyBorder="1" applyAlignment="1" applyProtection="1">
      <alignment vertical="top" wrapText="1"/>
    </xf>
    <xf numFmtId="0" fontId="0" fillId="0" borderId="51" xfId="0" applyBorder="1" applyAlignment="1" applyProtection="1">
      <alignment vertical="top" wrapText="1"/>
    </xf>
    <xf numFmtId="0" fontId="1" fillId="0" borderId="52" xfId="0" applyFont="1" applyBorder="1" applyAlignment="1" applyProtection="1">
      <alignment horizontal="left" wrapText="1"/>
    </xf>
    <xf numFmtId="0" fontId="1" fillId="0" borderId="3" xfId="0" applyFont="1" applyBorder="1" applyAlignment="1" applyProtection="1">
      <alignment horizontal="left" wrapText="1"/>
    </xf>
    <xf numFmtId="0" fontId="1" fillId="0" borderId="25" xfId="0" applyFont="1" applyBorder="1" applyAlignment="1" applyProtection="1">
      <alignment horizontal="left" wrapText="1"/>
    </xf>
    <xf numFmtId="0" fontId="1" fillId="0" borderId="24" xfId="0" applyFont="1" applyBorder="1" applyAlignment="1" applyProtection="1">
      <alignment horizontal="left" wrapText="1"/>
    </xf>
    <xf numFmtId="0" fontId="1" fillId="0" borderId="53" xfId="0" applyFont="1" applyBorder="1" applyAlignment="1" applyProtection="1">
      <alignment horizontal="left" wrapText="1"/>
    </xf>
    <xf numFmtId="0" fontId="1" fillId="0" borderId="0" xfId="0" applyFont="1" applyBorder="1" applyAlignment="1" applyProtection="1"/>
    <xf numFmtId="0" fontId="0" fillId="0" borderId="52" xfId="0" applyBorder="1" applyAlignment="1" applyProtection="1"/>
    <xf numFmtId="0" fontId="0" fillId="0" borderId="3" xfId="0" applyBorder="1" applyAlignment="1" applyProtection="1"/>
    <xf numFmtId="0" fontId="0" fillId="0" borderId="24" xfId="0" applyBorder="1" applyAlignment="1" applyProtection="1"/>
    <xf numFmtId="0" fontId="0" fillId="0" borderId="17" xfId="0" applyBorder="1" applyAlignment="1" applyProtection="1"/>
    <xf numFmtId="0" fontId="1" fillId="0" borderId="17" xfId="0" applyFont="1" applyBorder="1" applyAlignment="1" applyProtection="1"/>
    <xf numFmtId="0" fontId="0" fillId="0" borderId="18" xfId="0" applyBorder="1" applyAlignment="1" applyProtection="1"/>
    <xf numFmtId="0" fontId="0" fillId="0" borderId="28" xfId="0" applyBorder="1" applyAlignment="1" applyProtection="1"/>
    <xf numFmtId="0" fontId="0" fillId="0" borderId="20" xfId="0" applyBorder="1" applyAlignment="1" applyProtection="1">
      <alignment horizontal="left"/>
    </xf>
    <xf numFmtId="0" fontId="0" fillId="0" borderId="0" xfId="0" applyBorder="1" applyAlignment="1" applyProtection="1">
      <alignment horizontal="left"/>
    </xf>
    <xf numFmtId="0" fontId="0" fillId="0" borderId="51" xfId="0" applyBorder="1" applyProtection="1"/>
    <xf numFmtId="0" fontId="0" fillId="0" borderId="52" xfId="0" applyBorder="1" applyProtection="1"/>
    <xf numFmtId="0" fontId="0" fillId="0" borderId="3" xfId="0" applyBorder="1" applyProtection="1"/>
    <xf numFmtId="0" fontId="0" fillId="0" borderId="53" xfId="0" applyBorder="1" applyProtection="1"/>
    <xf numFmtId="0" fontId="4" fillId="0" borderId="0" xfId="0" applyFont="1" applyProtection="1"/>
    <xf numFmtId="164" fontId="1" fillId="4" borderId="11" xfId="1" applyNumberFormat="1" applyFont="1" applyFill="1" applyBorder="1" applyProtection="1">
      <protection locked="0"/>
    </xf>
    <xf numFmtId="3" fontId="20" fillId="0" borderId="1" xfId="0" applyNumberFormat="1" applyFont="1" applyFill="1" applyBorder="1" applyAlignment="1" applyProtection="1">
      <alignment horizontal="right" vertical="center" wrapText="1"/>
      <protection locked="0"/>
    </xf>
    <xf numFmtId="0" fontId="23" fillId="0" borderId="1" xfId="0" applyFont="1" applyBorder="1" applyAlignment="1">
      <alignment horizontal="center" vertical="center" wrapText="1"/>
    </xf>
    <xf numFmtId="37" fontId="23" fillId="3" borderId="1" xfId="0" applyNumberFormat="1" applyFont="1" applyFill="1" applyBorder="1" applyAlignment="1" applyProtection="1">
      <alignment horizontal="right" vertical="center" wrapText="1"/>
      <protection hidden="1"/>
    </xf>
    <xf numFmtId="164" fontId="1" fillId="3" borderId="1" xfId="1" applyNumberFormat="1" applyFont="1" applyFill="1" applyBorder="1" applyProtection="1">
      <protection hidden="1"/>
    </xf>
    <xf numFmtId="164" fontId="2" fillId="2" borderId="19" xfId="1" applyNumberFormat="1" applyFont="1" applyFill="1" applyBorder="1" applyProtection="1">
      <protection hidden="1"/>
    </xf>
    <xf numFmtId="164" fontId="2" fillId="3" borderId="19" xfId="1" applyNumberFormat="1" applyFont="1" applyFill="1" applyBorder="1" applyProtection="1">
      <protection hidden="1"/>
    </xf>
    <xf numFmtId="164" fontId="2" fillId="3" borderId="47" xfId="1" applyNumberFormat="1" applyFont="1" applyFill="1" applyBorder="1" applyProtection="1">
      <protection hidden="1"/>
    </xf>
    <xf numFmtId="9" fontId="1" fillId="3" borderId="39" xfId="1" applyNumberFormat="1" applyFont="1" applyFill="1" applyBorder="1" applyProtection="1">
      <protection hidden="1"/>
    </xf>
    <xf numFmtId="164" fontId="2" fillId="3" borderId="48" xfId="1" applyNumberFormat="1" applyFont="1" applyFill="1" applyBorder="1" applyProtection="1">
      <protection hidden="1"/>
    </xf>
    <xf numFmtId="164" fontId="2" fillId="2" borderId="12" xfId="1" applyNumberFormat="1" applyFont="1" applyFill="1" applyBorder="1" applyProtection="1">
      <protection hidden="1"/>
    </xf>
    <xf numFmtId="164" fontId="2" fillId="3" borderId="12" xfId="1" applyNumberFormat="1" applyFont="1" applyFill="1" applyBorder="1" applyProtection="1">
      <protection hidden="1"/>
    </xf>
    <xf numFmtId="164" fontId="2" fillId="3" borderId="12" xfId="1" applyNumberFormat="1" applyFont="1" applyFill="1" applyBorder="1" applyAlignment="1" applyProtection="1">
      <protection hidden="1"/>
    </xf>
    <xf numFmtId="164" fontId="1" fillId="3" borderId="1" xfId="1" applyNumberFormat="1" applyFont="1" applyFill="1" applyBorder="1" applyAlignment="1" applyProtection="1">
      <protection hidden="1"/>
    </xf>
    <xf numFmtId="164" fontId="2" fillId="2" borderId="19" xfId="1" applyNumberFormat="1" applyFont="1" applyFill="1" applyBorder="1" applyAlignment="1" applyProtection="1">
      <alignment vertical="center"/>
      <protection hidden="1"/>
    </xf>
    <xf numFmtId="164" fontId="1" fillId="3" borderId="1" xfId="1" applyNumberFormat="1" applyFill="1" applyBorder="1" applyAlignment="1" applyProtection="1">
      <alignment vertical="center"/>
      <protection hidden="1"/>
    </xf>
    <xf numFmtId="164" fontId="0" fillId="3" borderId="1" xfId="1" applyNumberFormat="1" applyFont="1" applyFill="1" applyBorder="1" applyAlignment="1" applyProtection="1">
      <alignment vertical="center"/>
      <protection hidden="1"/>
    </xf>
    <xf numFmtId="9" fontId="1" fillId="3" borderId="2" xfId="0" applyNumberFormat="1" applyFont="1" applyFill="1" applyBorder="1" applyAlignment="1" applyProtection="1">
      <alignment horizontal="center" wrapText="1"/>
      <protection hidden="1"/>
    </xf>
    <xf numFmtId="9" fontId="1" fillId="3" borderId="26" xfId="0" applyNumberFormat="1" applyFont="1" applyFill="1" applyBorder="1" applyAlignment="1" applyProtection="1">
      <alignment horizontal="center" wrapText="1"/>
      <protection hidden="1"/>
    </xf>
    <xf numFmtId="164" fontId="2" fillId="2" borderId="48" xfId="1" applyNumberFormat="1" applyFont="1" applyFill="1" applyBorder="1" applyAlignment="1" applyProtection="1">
      <alignment wrapText="1"/>
      <protection hidden="1"/>
    </xf>
    <xf numFmtId="164" fontId="6" fillId="2" borderId="39" xfId="0" applyNumberFormat="1" applyFont="1" applyFill="1" applyBorder="1" applyAlignment="1" applyProtection="1">
      <alignment wrapText="1"/>
      <protection hidden="1"/>
    </xf>
    <xf numFmtId="37" fontId="1" fillId="2" borderId="1" xfId="1" applyNumberFormat="1" applyFill="1" applyBorder="1" applyProtection="1">
      <protection hidden="1"/>
    </xf>
    <xf numFmtId="166" fontId="23" fillId="3" borderId="1" xfId="0" applyNumberFormat="1" applyFont="1" applyFill="1" applyBorder="1" applyAlignment="1" applyProtection="1">
      <alignment horizontal="right" vertical="center" wrapText="1"/>
      <protection hidden="1"/>
    </xf>
    <xf numFmtId="0" fontId="2" fillId="2" borderId="2" xfId="0" applyFont="1" applyFill="1" applyBorder="1" applyAlignment="1" applyProtection="1">
      <alignment horizontal="center" vertical="center"/>
    </xf>
    <xf numFmtId="0" fontId="2" fillId="5" borderId="39" xfId="0" applyFont="1" applyFill="1" applyBorder="1" applyAlignment="1" applyProtection="1">
      <alignment horizontal="center" vertical="center" wrapText="1"/>
    </xf>
    <xf numFmtId="0" fontId="2" fillId="3" borderId="11" xfId="0" applyFont="1" applyFill="1" applyBorder="1" applyAlignment="1" applyProtection="1">
      <alignment horizontal="center" wrapText="1"/>
    </xf>
    <xf numFmtId="9" fontId="1" fillId="3" borderId="1" xfId="2" applyFont="1" applyFill="1" applyBorder="1" applyAlignment="1" applyProtection="1">
      <alignment horizontal="center"/>
      <protection hidden="1"/>
    </xf>
    <xf numFmtId="164" fontId="1" fillId="4" borderId="11" xfId="1" applyNumberFormat="1" applyFont="1" applyFill="1" applyBorder="1" applyProtection="1"/>
    <xf numFmtId="0" fontId="13" fillId="0" borderId="1" xfId="0" applyFont="1" applyFill="1" applyBorder="1" applyAlignment="1">
      <alignment horizontal="center" vertical="center"/>
    </xf>
    <xf numFmtId="0" fontId="13" fillId="0" borderId="13" xfId="0" applyFont="1" applyFill="1" applyBorder="1" applyAlignment="1">
      <alignment horizontal="center" vertical="center"/>
    </xf>
    <xf numFmtId="0" fontId="4" fillId="0" borderId="13" xfId="0" applyFont="1" applyFill="1" applyBorder="1" applyAlignment="1">
      <alignment horizontal="center"/>
    </xf>
    <xf numFmtId="0" fontId="14" fillId="0" borderId="13" xfId="0" applyFont="1" applyFill="1" applyBorder="1" applyAlignment="1">
      <alignment horizontal="center"/>
    </xf>
    <xf numFmtId="0" fontId="13" fillId="0" borderId="0" xfId="0" applyFont="1" applyFill="1" applyAlignment="1">
      <alignment horizontal="center" vertical="center"/>
    </xf>
    <xf numFmtId="0" fontId="4" fillId="0" borderId="0" xfId="0" applyFont="1" applyFill="1" applyAlignment="1"/>
    <xf numFmtId="0" fontId="4" fillId="0" borderId="0" xfId="0" applyFont="1" applyFill="1" applyAlignment="1">
      <alignment horizontal="center"/>
    </xf>
    <xf numFmtId="0" fontId="14" fillId="0" borderId="0" xfId="0" applyFont="1" applyFill="1" applyAlignment="1">
      <alignment horizontal="center"/>
    </xf>
    <xf numFmtId="0" fontId="4" fillId="0" borderId="0" xfId="0" applyFont="1" applyFill="1" applyAlignment="1">
      <alignment horizontal="center" vertical="center"/>
    </xf>
    <xf numFmtId="0" fontId="32" fillId="3" borderId="41" xfId="0" applyFont="1" applyFill="1" applyBorder="1" applyAlignment="1">
      <alignment horizontal="center"/>
    </xf>
    <xf numFmtId="0" fontId="33" fillId="3" borderId="42" xfId="0" applyFont="1" applyFill="1" applyBorder="1" applyAlignment="1">
      <alignment horizontal="center"/>
    </xf>
    <xf numFmtId="0" fontId="33" fillId="3" borderId="43" xfId="0" applyFont="1" applyFill="1" applyBorder="1" applyAlignment="1">
      <alignment horizontal="center"/>
    </xf>
    <xf numFmtId="0" fontId="34" fillId="0" borderId="0" xfId="0" applyFont="1"/>
    <xf numFmtId="0" fontId="35" fillId="0" borderId="0" xfId="0" applyFont="1" applyAlignment="1">
      <alignment horizontal="center"/>
    </xf>
    <xf numFmtId="0" fontId="35" fillId="0" borderId="0" xfId="0" applyFont="1"/>
    <xf numFmtId="3" fontId="20" fillId="3" borderId="1" xfId="0" applyNumberFormat="1" applyFont="1" applyFill="1" applyBorder="1" applyAlignment="1" applyProtection="1">
      <alignment horizontal="right" vertical="center" wrapText="1"/>
    </xf>
    <xf numFmtId="9" fontId="20" fillId="3" borderId="1" xfId="0" applyNumberFormat="1" applyFont="1" applyFill="1" applyBorder="1" applyAlignment="1" applyProtection="1">
      <alignment horizontal="right" vertical="center" wrapText="1"/>
    </xf>
    <xf numFmtId="41" fontId="1" fillId="4" borderId="11" xfId="1" applyNumberFormat="1" applyFont="1" applyFill="1" applyBorder="1" applyProtection="1">
      <protection locked="0"/>
    </xf>
    <xf numFmtId="0" fontId="1" fillId="0" borderId="0" xfId="0" applyFont="1" applyFill="1"/>
    <xf numFmtId="0" fontId="1" fillId="0" borderId="0" xfId="0" applyFont="1" applyBorder="1" applyAlignment="1">
      <alignment vertical="center" wrapText="1"/>
    </xf>
    <xf numFmtId="0" fontId="15" fillId="0" borderId="1" xfId="0" applyFont="1" applyFill="1" applyBorder="1" applyAlignment="1"/>
    <xf numFmtId="0" fontId="2" fillId="3" borderId="16" xfId="0" applyFont="1" applyFill="1" applyBorder="1" applyAlignment="1" applyProtection="1">
      <alignment horizontal="center" wrapText="1"/>
    </xf>
    <xf numFmtId="164" fontId="1" fillId="0" borderId="1" xfId="1" applyNumberFormat="1" applyFill="1" applyBorder="1" applyProtection="1"/>
    <xf numFmtId="0" fontId="1" fillId="0" borderId="1" xfId="0" applyFont="1" applyBorder="1" applyAlignment="1" applyProtection="1">
      <protection locked="0"/>
    </xf>
    <xf numFmtId="164" fontId="1" fillId="3" borderId="1" xfId="1" applyNumberFormat="1" applyFill="1" applyBorder="1" applyAlignment="1" applyProtection="1">
      <alignment horizontal="right"/>
      <protection hidden="1"/>
    </xf>
    <xf numFmtId="164" fontId="0" fillId="3" borderId="1" xfId="1" applyNumberFormat="1" applyFont="1" applyFill="1" applyBorder="1" applyAlignment="1" applyProtection="1">
      <alignment horizontal="right"/>
      <protection hidden="1"/>
    </xf>
    <xf numFmtId="0" fontId="0" fillId="0" borderId="0" xfId="0" applyFill="1" applyProtection="1"/>
    <xf numFmtId="0" fontId="13" fillId="0" borderId="0" xfId="0" applyFont="1" applyFill="1" applyProtection="1"/>
    <xf numFmtId="0" fontId="4" fillId="0" borderId="0" xfId="0" applyFont="1" applyFill="1" applyAlignment="1" applyProtection="1">
      <alignment horizontal="center"/>
    </xf>
    <xf numFmtId="0" fontId="2" fillId="0" borderId="0" xfId="0" applyFont="1" applyFill="1" applyBorder="1" applyAlignment="1" applyProtection="1">
      <alignment horizontal="center"/>
    </xf>
    <xf numFmtId="0" fontId="2" fillId="0" borderId="0" xfId="0" applyFont="1" applyFill="1" applyBorder="1" applyProtection="1"/>
    <xf numFmtId="164" fontId="2" fillId="0" borderId="0" xfId="1" applyNumberFormat="1" applyFont="1" applyFill="1" applyBorder="1" applyProtection="1">
      <protection hidden="1"/>
    </xf>
    <xf numFmtId="164" fontId="2" fillId="0" borderId="0" xfId="1" applyNumberFormat="1" applyFont="1" applyFill="1" applyBorder="1" applyAlignment="1" applyProtection="1">
      <protection hidden="1"/>
    </xf>
    <xf numFmtId="0" fontId="35" fillId="0" borderId="0" xfId="0" applyFont="1" applyProtection="1"/>
    <xf numFmtId="0" fontId="36" fillId="0" borderId="0" xfId="0" applyFont="1" applyProtection="1"/>
    <xf numFmtId="0" fontId="37" fillId="3" borderId="1" xfId="0" applyFont="1" applyFill="1" applyBorder="1" applyAlignment="1">
      <alignment horizontal="center" vertical="center" wrapText="1"/>
    </xf>
    <xf numFmtId="0" fontId="37"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38" fillId="5" borderId="1" xfId="0" applyFont="1" applyFill="1" applyBorder="1" applyAlignment="1">
      <alignment horizontal="center"/>
    </xf>
    <xf numFmtId="0" fontId="39" fillId="5" borderId="1" xfId="0" applyFont="1" applyFill="1" applyBorder="1" applyAlignment="1">
      <alignment horizontal="center" vertical="center" wrapText="1"/>
    </xf>
    <xf numFmtId="3" fontId="3" fillId="0" borderId="1" xfId="0" applyNumberFormat="1" applyFont="1" applyFill="1" applyBorder="1" applyAlignment="1" applyProtection="1">
      <alignment horizontal="right" vertical="center" wrapText="1"/>
      <protection locked="0"/>
    </xf>
    <xf numFmtId="3" fontId="3" fillId="3" borderId="1" xfId="0" applyNumberFormat="1" applyFont="1" applyFill="1" applyBorder="1" applyAlignment="1" applyProtection="1">
      <alignment horizontal="right" vertical="center" wrapText="1"/>
    </xf>
    <xf numFmtId="9" fontId="3" fillId="3" borderId="1" xfId="0" applyNumberFormat="1" applyFont="1" applyFill="1" applyBorder="1" applyAlignment="1" applyProtection="1">
      <alignment horizontal="right" vertical="center" wrapText="1"/>
    </xf>
    <xf numFmtId="166" fontId="37" fillId="3" borderId="1" xfId="0" applyNumberFormat="1" applyFont="1" applyFill="1" applyBorder="1" applyAlignment="1" applyProtection="1">
      <alignment horizontal="right" vertical="center" wrapText="1"/>
      <protection hidden="1"/>
    </xf>
    <xf numFmtId="37" fontId="37" fillId="3" borderId="1" xfId="0" applyNumberFormat="1" applyFont="1" applyFill="1" applyBorder="1" applyAlignment="1" applyProtection="1">
      <alignment horizontal="right" vertical="center" wrapText="1"/>
      <protection hidden="1"/>
    </xf>
    <xf numFmtId="0" fontId="41" fillId="3" borderId="44" xfId="0" applyFont="1" applyFill="1" applyBorder="1" applyAlignment="1">
      <alignment horizontal="center"/>
    </xf>
    <xf numFmtId="0" fontId="42" fillId="3" borderId="23" xfId="0" applyFont="1" applyFill="1" applyBorder="1" applyAlignment="1">
      <alignment horizontal="center"/>
    </xf>
    <xf numFmtId="0" fontId="42" fillId="3" borderId="45" xfId="0" applyFont="1" applyFill="1" applyBorder="1" applyAlignment="1">
      <alignment horizontal="center"/>
    </xf>
    <xf numFmtId="0" fontId="43" fillId="3" borderId="15" xfId="0" applyFont="1" applyFill="1" applyBorder="1"/>
    <xf numFmtId="0" fontId="44" fillId="3" borderId="11" xfId="0" applyFont="1" applyFill="1" applyBorder="1" applyAlignment="1">
      <alignment horizontal="center"/>
    </xf>
    <xf numFmtId="0" fontId="44" fillId="3" borderId="46" xfId="0" applyFont="1" applyFill="1" applyBorder="1" applyAlignment="1">
      <alignment horizontal="center"/>
    </xf>
    <xf numFmtId="0" fontId="43" fillId="6" borderId="32" xfId="0" applyFont="1" applyFill="1" applyBorder="1" applyAlignment="1">
      <alignment vertical="center" wrapText="1"/>
    </xf>
    <xf numFmtId="0" fontId="44" fillId="6" borderId="19" xfId="0" applyFont="1" applyFill="1" applyBorder="1" applyAlignment="1">
      <alignment horizontal="center"/>
    </xf>
    <xf numFmtId="0" fontId="44" fillId="6" borderId="47" xfId="0" applyFont="1" applyFill="1" applyBorder="1" applyAlignment="1">
      <alignment horizontal="left" vertical="top" wrapText="1"/>
    </xf>
    <xf numFmtId="0" fontId="43" fillId="6" borderId="44" xfId="0" applyFont="1" applyFill="1" applyBorder="1"/>
    <xf numFmtId="0" fontId="42" fillId="6" borderId="23" xfId="0" applyFont="1" applyFill="1" applyBorder="1" applyAlignment="1">
      <alignment horizontal="center"/>
    </xf>
    <xf numFmtId="0" fontId="42" fillId="6" borderId="45" xfId="0" applyFont="1" applyFill="1" applyBorder="1" applyAlignment="1">
      <alignment horizontal="center"/>
    </xf>
    <xf numFmtId="0" fontId="43" fillId="6" borderId="15" xfId="0" applyFont="1" applyFill="1" applyBorder="1" applyAlignment="1">
      <alignment vertical="center" wrapText="1"/>
    </xf>
    <xf numFmtId="0" fontId="42" fillId="6" borderId="11" xfId="0" applyFont="1" applyFill="1" applyBorder="1" applyAlignment="1">
      <alignment horizontal="center" vertical="center"/>
    </xf>
    <xf numFmtId="0" fontId="44" fillId="6" borderId="46" xfId="0" applyFont="1" applyFill="1" applyBorder="1" applyAlignment="1">
      <alignment vertical="center"/>
    </xf>
    <xf numFmtId="0" fontId="43" fillId="7" borderId="32" xfId="0" applyFont="1" applyFill="1" applyBorder="1" applyAlignment="1">
      <alignment vertical="center" wrapText="1"/>
    </xf>
    <xf numFmtId="0" fontId="42" fillId="7" borderId="19" xfId="0" applyFont="1" applyFill="1" applyBorder="1" applyAlignment="1">
      <alignment horizontal="center"/>
    </xf>
    <xf numFmtId="0" fontId="44" fillId="7" borderId="47" xfId="0" applyFont="1" applyFill="1" applyBorder="1" applyAlignment="1">
      <alignment wrapText="1"/>
    </xf>
    <xf numFmtId="0" fontId="43" fillId="7" borderId="44" xfId="0" applyFont="1" applyFill="1" applyBorder="1"/>
    <xf numFmtId="0" fontId="42" fillId="7" borderId="23" xfId="0" applyFont="1" applyFill="1" applyBorder="1" applyAlignment="1">
      <alignment horizontal="center"/>
    </xf>
    <xf numFmtId="0" fontId="42" fillId="7" borderId="45" xfId="0" applyFont="1" applyFill="1" applyBorder="1" applyAlignment="1">
      <alignment horizontal="center"/>
    </xf>
    <xf numFmtId="0" fontId="43" fillId="7" borderId="15" xfId="0" applyFont="1" applyFill="1" applyBorder="1" applyAlignment="1">
      <alignment vertical="center" wrapText="1"/>
    </xf>
    <xf numFmtId="0" fontId="42" fillId="7" borderId="11" xfId="0" applyFont="1" applyFill="1" applyBorder="1" applyAlignment="1">
      <alignment horizontal="center"/>
    </xf>
    <xf numFmtId="0" fontId="42" fillId="7" borderId="46" xfId="0" applyFont="1" applyFill="1" applyBorder="1" applyAlignment="1">
      <alignment horizontal="center"/>
    </xf>
    <xf numFmtId="0" fontId="43" fillId="11" borderId="32" xfId="0" applyFont="1" applyFill="1" applyBorder="1" applyAlignment="1">
      <alignment vertical="center" wrapText="1"/>
    </xf>
    <xf numFmtId="0" fontId="42" fillId="11" borderId="23" xfId="0" applyFont="1" applyFill="1" applyBorder="1" applyAlignment="1">
      <alignment horizontal="center" vertical="center"/>
    </xf>
    <xf numFmtId="0" fontId="45" fillId="11" borderId="47" xfId="0" applyFont="1" applyFill="1" applyBorder="1" applyAlignment="1">
      <alignment vertical="center" wrapText="1"/>
    </xf>
    <xf numFmtId="0" fontId="43" fillId="11" borderId="44" xfId="0" applyFont="1" applyFill="1" applyBorder="1"/>
    <xf numFmtId="0" fontId="42" fillId="11" borderId="23" xfId="0" applyFont="1" applyFill="1" applyBorder="1" applyAlignment="1">
      <alignment horizontal="center"/>
    </xf>
    <xf numFmtId="0" fontId="42" fillId="11" borderId="45" xfId="0" applyFont="1" applyFill="1" applyBorder="1" applyAlignment="1">
      <alignment horizontal="center"/>
    </xf>
    <xf numFmtId="0" fontId="43" fillId="11" borderId="15" xfId="0" applyFont="1" applyFill="1" applyBorder="1" applyAlignment="1">
      <alignment wrapText="1"/>
    </xf>
    <xf numFmtId="0" fontId="42" fillId="11" borderId="11" xfId="0" applyFont="1" applyFill="1" applyBorder="1" applyAlignment="1">
      <alignment horizontal="center"/>
    </xf>
    <xf numFmtId="0" fontId="44" fillId="11" borderId="46" xfId="0" applyFont="1" applyFill="1" applyBorder="1" applyAlignment="1">
      <alignment wrapText="1"/>
    </xf>
    <xf numFmtId="0" fontId="43" fillId="10" borderId="32" xfId="0" applyFont="1" applyFill="1" applyBorder="1" applyAlignment="1">
      <alignment wrapText="1"/>
    </xf>
    <xf numFmtId="0" fontId="42" fillId="10" borderId="19" xfId="0" applyFont="1" applyFill="1" applyBorder="1" applyAlignment="1">
      <alignment horizontal="center"/>
    </xf>
    <xf numFmtId="0" fontId="44" fillId="10" borderId="47" xfId="0" applyFont="1" applyFill="1" applyBorder="1" applyAlignment="1">
      <alignment vertical="center" wrapText="1"/>
    </xf>
    <xf numFmtId="0" fontId="43" fillId="10" borderId="44" xfId="0" applyFont="1" applyFill="1" applyBorder="1" applyAlignment="1">
      <alignment vertical="center" wrapText="1"/>
    </xf>
    <xf numFmtId="0" fontId="42" fillId="10" borderId="23" xfId="0" applyFont="1" applyFill="1" applyBorder="1" applyAlignment="1">
      <alignment horizontal="center" vertical="center"/>
    </xf>
    <xf numFmtId="0" fontId="44" fillId="10" borderId="45" xfId="0" applyFont="1" applyFill="1" applyBorder="1" applyAlignment="1">
      <alignment vertical="center" wrapText="1"/>
    </xf>
    <xf numFmtId="0" fontId="43" fillId="10" borderId="44" xfId="0" applyFont="1" applyFill="1" applyBorder="1" applyAlignment="1">
      <alignment wrapText="1"/>
    </xf>
    <xf numFmtId="0" fontId="42" fillId="10" borderId="23" xfId="0" applyFont="1" applyFill="1" applyBorder="1" applyAlignment="1">
      <alignment horizontal="center"/>
    </xf>
    <xf numFmtId="0" fontId="44" fillId="10" borderId="45" xfId="0" applyFont="1" applyFill="1" applyBorder="1" applyAlignment="1">
      <alignment vertical="center"/>
    </xf>
    <xf numFmtId="0" fontId="46" fillId="10" borderId="15" xfId="0" applyFont="1" applyFill="1" applyBorder="1" applyAlignment="1">
      <alignment horizontal="left" vertical="center" wrapText="1"/>
    </xf>
    <xf numFmtId="0" fontId="42" fillId="10" borderId="11" xfId="0" applyFont="1" applyFill="1" applyBorder="1" applyAlignment="1">
      <alignment horizontal="center"/>
    </xf>
    <xf numFmtId="0" fontId="46" fillId="8" borderId="32" xfId="0" applyFont="1" applyFill="1" applyBorder="1" applyAlignment="1">
      <alignment vertical="center" wrapText="1"/>
    </xf>
    <xf numFmtId="0" fontId="42" fillId="8" borderId="23" xfId="0" applyFont="1" applyFill="1" applyBorder="1" applyAlignment="1">
      <alignment horizontal="center" vertical="center" wrapText="1"/>
    </xf>
    <xf numFmtId="0" fontId="45" fillId="8" borderId="47" xfId="0" applyFont="1" applyFill="1" applyBorder="1" applyAlignment="1">
      <alignment vertical="center"/>
    </xf>
    <xf numFmtId="0" fontId="46" fillId="8" borderId="44" xfId="0" applyFont="1" applyFill="1" applyBorder="1" applyAlignment="1">
      <alignment horizontal="left" vertical="center" wrapText="1"/>
    </xf>
    <xf numFmtId="0" fontId="42" fillId="8" borderId="23" xfId="0" applyFont="1" applyFill="1" applyBorder="1" applyAlignment="1">
      <alignment horizontal="center" vertical="top" wrapText="1"/>
    </xf>
    <xf numFmtId="0" fontId="45" fillId="8" borderId="45" xfId="0" applyFont="1" applyFill="1" applyBorder="1" applyAlignment="1">
      <alignment wrapText="1"/>
    </xf>
    <xf numFmtId="0" fontId="46" fillId="9" borderId="8" xfId="0" applyFont="1" applyFill="1" applyBorder="1" applyAlignment="1">
      <alignment horizontal="left" vertical="center" wrapText="1"/>
    </xf>
    <xf numFmtId="0" fontId="42" fillId="9" borderId="1" xfId="0" applyFont="1" applyFill="1" applyBorder="1" applyAlignment="1">
      <alignment horizontal="center" vertical="center"/>
    </xf>
    <xf numFmtId="0" fontId="45" fillId="9" borderId="39" xfId="0" applyFont="1" applyFill="1" applyBorder="1" applyAlignment="1">
      <alignment horizontal="left" vertical="center"/>
    </xf>
    <xf numFmtId="0" fontId="46" fillId="8" borderId="8" xfId="0" applyFont="1" applyFill="1" applyBorder="1" applyAlignment="1">
      <alignment horizontal="left" vertical="center" wrapText="1"/>
    </xf>
    <xf numFmtId="0" fontId="42" fillId="8" borderId="1" xfId="0" applyFont="1" applyFill="1" applyBorder="1" applyAlignment="1">
      <alignment horizontal="center" vertical="center"/>
    </xf>
    <xf numFmtId="0" fontId="45" fillId="8" borderId="39" xfId="0" applyFont="1" applyFill="1" applyBorder="1" applyAlignment="1">
      <alignment horizontal="left" vertical="center"/>
    </xf>
    <xf numFmtId="0" fontId="42" fillId="9" borderId="23" xfId="0" applyFont="1" applyFill="1" applyBorder="1" applyAlignment="1">
      <alignment horizontal="center" vertical="center"/>
    </xf>
    <xf numFmtId="0" fontId="45" fillId="9" borderId="45" xfId="0" applyFont="1" applyFill="1" applyBorder="1" applyAlignment="1">
      <alignment horizontal="left" vertical="center"/>
    </xf>
    <xf numFmtId="0" fontId="46" fillId="6" borderId="32" xfId="0" applyFont="1" applyFill="1" applyBorder="1" applyAlignment="1">
      <alignment horizontal="left" vertical="center" wrapText="1"/>
    </xf>
    <xf numFmtId="0" fontId="45" fillId="6" borderId="47" xfId="0" applyFont="1" applyFill="1" applyBorder="1" applyAlignment="1">
      <alignment horizontal="left" vertical="center"/>
    </xf>
    <xf numFmtId="0" fontId="46" fillId="6" borderId="55" xfId="0" applyFont="1" applyFill="1" applyBorder="1" applyAlignment="1">
      <alignment horizontal="left" vertical="center" wrapText="1"/>
    </xf>
    <xf numFmtId="0" fontId="45" fillId="6" borderId="57" xfId="0" applyFont="1" applyFill="1" applyBorder="1" applyAlignment="1">
      <alignment horizontal="left" vertical="center"/>
    </xf>
    <xf numFmtId="0" fontId="3" fillId="0" borderId="0" xfId="0" applyFont="1" applyProtection="1"/>
    <xf numFmtId="0" fontId="37" fillId="3" borderId="1" xfId="0" applyFont="1" applyFill="1" applyBorder="1" applyProtection="1"/>
    <xf numFmtId="0" fontId="37" fillId="3" borderId="1" xfId="0" applyFont="1" applyFill="1" applyBorder="1" applyAlignment="1" applyProtection="1">
      <alignment horizontal="center" vertical="center" wrapText="1"/>
    </xf>
    <xf numFmtId="0" fontId="37" fillId="3" borderId="1" xfId="0" applyFont="1" applyFill="1" applyBorder="1" applyAlignment="1" applyProtection="1">
      <alignment horizontal="center"/>
    </xf>
    <xf numFmtId="165" fontId="3" fillId="0" borderId="1" xfId="1" applyNumberFormat="1" applyFont="1" applyFill="1" applyBorder="1" applyAlignment="1" applyProtection="1">
      <alignment horizontal="center"/>
      <protection locked="0"/>
    </xf>
    <xf numFmtId="0" fontId="37" fillId="3" borderId="19" xfId="0" applyFont="1" applyFill="1" applyBorder="1" applyAlignment="1" applyProtection="1">
      <alignment horizontal="center"/>
    </xf>
    <xf numFmtId="165" fontId="3" fillId="0" borderId="19" xfId="1" applyNumberFormat="1" applyFont="1" applyFill="1" applyBorder="1" applyAlignment="1" applyProtection="1">
      <alignment horizontal="center"/>
      <protection locked="0"/>
    </xf>
    <xf numFmtId="0" fontId="37" fillId="3" borderId="15" xfId="0" applyFont="1" applyFill="1" applyBorder="1" applyProtection="1"/>
    <xf numFmtId="0" fontId="37" fillId="3" borderId="11" xfId="0" applyFont="1" applyFill="1" applyBorder="1" applyProtection="1"/>
    <xf numFmtId="0" fontId="37" fillId="3" borderId="8" xfId="0" applyFont="1" applyFill="1" applyBorder="1" applyProtection="1"/>
    <xf numFmtId="0" fontId="37" fillId="3" borderId="39" xfId="0" applyFont="1" applyFill="1" applyBorder="1" applyAlignment="1" applyProtection="1">
      <alignment horizontal="center" vertical="center" wrapText="1"/>
    </xf>
    <xf numFmtId="0" fontId="37" fillId="2" borderId="8" xfId="0" applyFont="1" applyFill="1" applyBorder="1" applyAlignment="1" applyProtection="1">
      <alignment horizontal="center"/>
    </xf>
    <xf numFmtId="0" fontId="37" fillId="2" borderId="1" xfId="0" applyFont="1" applyFill="1" applyBorder="1" applyProtection="1"/>
    <xf numFmtId="164" fontId="3" fillId="3" borderId="1" xfId="1" applyNumberFormat="1" applyFont="1" applyFill="1" applyBorder="1" applyProtection="1"/>
    <xf numFmtId="164" fontId="48" fillId="3" borderId="1" xfId="1" applyNumberFormat="1" applyFont="1" applyFill="1" applyBorder="1" applyProtection="1"/>
    <xf numFmtId="164" fontId="3" fillId="0" borderId="1" xfId="1" applyNumberFormat="1" applyFont="1" applyFill="1" applyBorder="1" applyProtection="1">
      <protection locked="0"/>
    </xf>
    <xf numFmtId="164" fontId="3" fillId="3" borderId="39" xfId="1" applyNumberFormat="1" applyFont="1" applyFill="1" applyBorder="1" applyProtection="1"/>
    <xf numFmtId="0" fontId="3" fillId="2" borderId="1" xfId="0" applyFont="1" applyFill="1" applyBorder="1" applyProtection="1"/>
    <xf numFmtId="164" fontId="3" fillId="3" borderId="1" xfId="1" applyNumberFormat="1" applyFont="1" applyFill="1" applyBorder="1" applyProtection="1">
      <protection hidden="1"/>
    </xf>
    <xf numFmtId="9" fontId="3" fillId="3" borderId="39" xfId="1" applyNumberFormat="1" applyFont="1" applyFill="1" applyBorder="1" applyProtection="1">
      <protection hidden="1"/>
    </xf>
    <xf numFmtId="37" fontId="3" fillId="0" borderId="1" xfId="1" applyNumberFormat="1" applyFont="1" applyFill="1" applyBorder="1" applyProtection="1">
      <protection locked="0"/>
    </xf>
    <xf numFmtId="0" fontId="3" fillId="2" borderId="1" xfId="0" applyFont="1" applyFill="1" applyBorder="1" applyAlignment="1" applyProtection="1">
      <alignment wrapText="1"/>
    </xf>
    <xf numFmtId="0" fontId="37" fillId="2" borderId="32" xfId="0" applyFont="1" applyFill="1" applyBorder="1" applyAlignment="1" applyProtection="1">
      <alignment horizontal="center"/>
    </xf>
    <xf numFmtId="0" fontId="37" fillId="2" borderId="19" xfId="0" applyFont="1" applyFill="1" applyBorder="1" applyProtection="1"/>
    <xf numFmtId="164" fontId="37" fillId="2" borderId="19" xfId="1" applyNumberFormat="1" applyFont="1" applyFill="1" applyBorder="1" applyProtection="1">
      <protection hidden="1"/>
    </xf>
    <xf numFmtId="0" fontId="37" fillId="2" borderId="8" xfId="0" applyFont="1" applyFill="1" applyBorder="1" applyProtection="1"/>
    <xf numFmtId="0" fontId="37" fillId="2" borderId="1" xfId="0" applyFont="1" applyFill="1" applyBorder="1" applyAlignment="1" applyProtection="1">
      <alignment horizontal="center" vertical="center" wrapText="1"/>
    </xf>
    <xf numFmtId="0" fontId="37" fillId="5" borderId="1" xfId="0" applyFont="1" applyFill="1" applyBorder="1" applyAlignment="1" applyProtection="1">
      <alignment horizontal="center" vertical="center" wrapText="1"/>
    </xf>
    <xf numFmtId="0" fontId="37" fillId="5" borderId="39" xfId="0" applyFont="1" applyFill="1" applyBorder="1" applyAlignment="1" applyProtection="1">
      <alignment horizontal="center" vertical="center" wrapText="1"/>
    </xf>
    <xf numFmtId="164" fontId="3" fillId="3" borderId="1" xfId="1" applyNumberFormat="1" applyFont="1" applyFill="1" applyBorder="1" applyAlignment="1" applyProtection="1">
      <protection hidden="1"/>
    </xf>
    <xf numFmtId="41" fontId="3" fillId="4" borderId="11" xfId="1" applyNumberFormat="1" applyFont="1" applyFill="1" applyBorder="1" applyProtection="1">
      <protection locked="0"/>
    </xf>
    <xf numFmtId="164" fontId="3" fillId="4" borderId="11" xfId="1" applyNumberFormat="1" applyFont="1" applyFill="1" applyBorder="1" applyProtection="1">
      <protection locked="0"/>
    </xf>
    <xf numFmtId="164" fontId="3" fillId="0" borderId="1" xfId="1" applyNumberFormat="1" applyFont="1" applyBorder="1" applyProtection="1">
      <protection locked="0"/>
    </xf>
    <xf numFmtId="41" fontId="3" fillId="0" borderId="1" xfId="1" applyNumberFormat="1" applyFont="1" applyFill="1" applyBorder="1" applyProtection="1">
      <protection locked="0"/>
    </xf>
    <xf numFmtId="3" fontId="3" fillId="0" borderId="1" xfId="1" applyNumberFormat="1" applyFont="1" applyFill="1" applyBorder="1" applyProtection="1">
      <protection locked="0"/>
    </xf>
    <xf numFmtId="167" fontId="3" fillId="0" borderId="1" xfId="1" applyNumberFormat="1" applyFont="1" applyFill="1" applyBorder="1" applyProtection="1">
      <protection locked="0"/>
    </xf>
    <xf numFmtId="164" fontId="3" fillId="0" borderId="1" xfId="1" applyNumberFormat="1" applyFont="1" applyFill="1" applyBorder="1" applyAlignment="1" applyProtection="1">
      <protection locked="0"/>
    </xf>
    <xf numFmtId="0" fontId="37" fillId="2" borderId="9" xfId="0" applyFont="1" applyFill="1" applyBorder="1" applyAlignment="1" applyProtection="1">
      <alignment horizontal="center"/>
    </xf>
    <xf numFmtId="0" fontId="37" fillId="2" borderId="12" xfId="0" applyFont="1" applyFill="1" applyBorder="1" applyProtection="1"/>
    <xf numFmtId="164" fontId="37" fillId="2" borderId="12" xfId="1" applyNumberFormat="1" applyFont="1" applyFill="1" applyBorder="1" applyProtection="1">
      <protection hidden="1"/>
    </xf>
    <xf numFmtId="164" fontId="37" fillId="3" borderId="12" xfId="1" applyNumberFormat="1" applyFont="1" applyFill="1" applyBorder="1" applyProtection="1">
      <protection hidden="1"/>
    </xf>
    <xf numFmtId="164" fontId="37" fillId="3" borderId="12" xfId="1" applyNumberFormat="1" applyFont="1" applyFill="1" applyBorder="1" applyAlignment="1" applyProtection="1">
      <protection hidden="1"/>
    </xf>
    <xf numFmtId="164" fontId="37" fillId="3" borderId="48" xfId="1" applyNumberFormat="1" applyFont="1" applyFill="1" applyBorder="1" applyProtection="1">
      <protection hidden="1"/>
    </xf>
    <xf numFmtId="0" fontId="37" fillId="2" borderId="2" xfId="0" applyFont="1" applyFill="1" applyBorder="1" applyAlignment="1" applyProtection="1">
      <alignment horizontal="center" vertical="center"/>
    </xf>
    <xf numFmtId="164" fontId="3" fillId="3" borderId="1" xfId="1" applyNumberFormat="1" applyFont="1" applyFill="1" applyBorder="1" applyAlignment="1" applyProtection="1">
      <alignment vertical="center"/>
    </xf>
    <xf numFmtId="164" fontId="3" fillId="3" borderId="1" xfId="1" applyNumberFormat="1" applyFont="1" applyFill="1" applyBorder="1" applyAlignment="1" applyProtection="1">
      <alignment vertical="center"/>
      <protection hidden="1"/>
    </xf>
    <xf numFmtId="164" fontId="37" fillId="2" borderId="19" xfId="1" applyNumberFormat="1" applyFont="1" applyFill="1" applyBorder="1" applyAlignment="1" applyProtection="1">
      <alignment vertical="center"/>
      <protection hidden="1"/>
    </xf>
    <xf numFmtId="0" fontId="3" fillId="3" borderId="20" xfId="0" applyFont="1" applyFill="1" applyBorder="1" applyProtection="1"/>
    <xf numFmtId="0" fontId="37" fillId="3" borderId="11" xfId="0" applyFont="1" applyFill="1" applyBorder="1" applyAlignment="1" applyProtection="1">
      <alignment horizontal="center"/>
    </xf>
    <xf numFmtId="0" fontId="37" fillId="3" borderId="11" xfId="0" applyFont="1" applyFill="1" applyBorder="1" applyAlignment="1" applyProtection="1">
      <alignment horizontal="center" wrapText="1"/>
    </xf>
    <xf numFmtId="0" fontId="37" fillId="3" borderId="16" xfId="0" applyFont="1" applyFill="1" applyBorder="1" applyAlignment="1" applyProtection="1">
      <alignment horizontal="center" wrapText="1"/>
    </xf>
    <xf numFmtId="0" fontId="37" fillId="3" borderId="8" xfId="0" applyFont="1" applyFill="1" applyBorder="1" applyAlignment="1" applyProtection="1">
      <alignment horizontal="center"/>
    </xf>
    <xf numFmtId="0" fontId="3" fillId="3" borderId="1" xfId="0" applyFont="1" applyFill="1" applyBorder="1" applyAlignment="1" applyProtection="1">
      <alignment horizontal="center"/>
    </xf>
    <xf numFmtId="9" fontId="3" fillId="3" borderId="1" xfId="2" applyFont="1" applyFill="1" applyBorder="1" applyAlignment="1" applyProtection="1">
      <alignment horizontal="center"/>
      <protection hidden="1"/>
    </xf>
    <xf numFmtId="9" fontId="3" fillId="3" borderId="2" xfId="0" applyNumberFormat="1" applyFont="1" applyFill="1" applyBorder="1" applyAlignment="1" applyProtection="1">
      <alignment horizontal="center" wrapText="1"/>
      <protection hidden="1"/>
    </xf>
    <xf numFmtId="0" fontId="37" fillId="3" borderId="9" xfId="0" applyFont="1" applyFill="1" applyBorder="1" applyAlignment="1" applyProtection="1">
      <alignment horizontal="center"/>
    </xf>
    <xf numFmtId="0" fontId="3" fillId="3" borderId="12" xfId="0" applyFont="1" applyFill="1" applyBorder="1" applyAlignment="1" applyProtection="1">
      <alignment horizontal="center"/>
    </xf>
    <xf numFmtId="9" fontId="3" fillId="3" borderId="26" xfId="0" applyNumberFormat="1" applyFont="1" applyFill="1" applyBorder="1" applyAlignment="1" applyProtection="1">
      <alignment horizontal="center" wrapText="1"/>
      <protection hidden="1"/>
    </xf>
    <xf numFmtId="0" fontId="37" fillId="2" borderId="39" xfId="0" applyFont="1" applyFill="1" applyBorder="1" applyAlignment="1" applyProtection="1">
      <alignment horizontal="center" vertical="center" wrapText="1"/>
    </xf>
    <xf numFmtId="164" fontId="3" fillId="2" borderId="1" xfId="1" applyNumberFormat="1" applyFont="1" applyFill="1" applyBorder="1" applyProtection="1"/>
    <xf numFmtId="164" fontId="3" fillId="0" borderId="1" xfId="1" applyNumberFormat="1" applyFont="1" applyFill="1" applyBorder="1" applyProtection="1"/>
    <xf numFmtId="164" fontId="47" fillId="2" borderId="39" xfId="0" applyNumberFormat="1" applyFont="1" applyFill="1" applyBorder="1" applyAlignment="1" applyProtection="1">
      <alignment wrapText="1"/>
      <protection hidden="1"/>
    </xf>
    <xf numFmtId="37" fontId="3" fillId="2" borderId="1" xfId="1" applyNumberFormat="1" applyFont="1" applyFill="1" applyBorder="1" applyProtection="1">
      <protection hidden="1"/>
    </xf>
    <xf numFmtId="164" fontId="3" fillId="0" borderId="1" xfId="1" applyNumberFormat="1" applyFont="1" applyBorder="1" applyAlignment="1" applyProtection="1">
      <protection locked="0"/>
    </xf>
    <xf numFmtId="164" fontId="37" fillId="2" borderId="48" xfId="1" applyNumberFormat="1" applyFont="1" applyFill="1" applyBorder="1" applyAlignment="1" applyProtection="1">
      <alignment wrapText="1"/>
      <protection hidden="1"/>
    </xf>
    <xf numFmtId="0" fontId="19" fillId="0" borderId="1" xfId="4" applyBorder="1" applyAlignment="1" applyProtection="1">
      <protection locked="0"/>
    </xf>
    <xf numFmtId="0" fontId="1" fillId="0" borderId="0" xfId="0" applyFont="1" applyProtection="1"/>
    <xf numFmtId="0" fontId="2" fillId="2" borderId="15" xfId="0" applyFont="1" applyFill="1" applyBorder="1"/>
    <xf numFmtId="0" fontId="2" fillId="2" borderId="11" xfId="0" applyFont="1" applyFill="1" applyBorder="1"/>
    <xf numFmtId="0" fontId="2" fillId="2" borderId="34" xfId="0" applyFont="1" applyFill="1" applyBorder="1"/>
    <xf numFmtId="0" fontId="2" fillId="2" borderId="35" xfId="0" applyFont="1" applyFill="1" applyBorder="1"/>
    <xf numFmtId="0" fontId="2" fillId="2" borderId="35"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13" fillId="3" borderId="61" xfId="0" applyFont="1" applyFill="1" applyBorder="1" applyAlignment="1">
      <alignment horizontal="center" wrapText="1"/>
    </xf>
    <xf numFmtId="0" fontId="13" fillId="3" borderId="62" xfId="0" applyFont="1" applyFill="1" applyBorder="1" applyAlignment="1">
      <alignment horizontal="center" wrapText="1"/>
    </xf>
    <xf numFmtId="0" fontId="15" fillId="0" borderId="59" xfId="0" applyFont="1" applyBorder="1" applyAlignment="1">
      <alignment vertical="top" wrapText="1"/>
    </xf>
    <xf numFmtId="0" fontId="13" fillId="3" borderId="63" xfId="0" applyFont="1" applyFill="1" applyBorder="1" applyAlignment="1">
      <alignment horizontal="left" vertical="center" wrapText="1"/>
    </xf>
    <xf numFmtId="0" fontId="28" fillId="5" borderId="63" xfId="0" applyFont="1" applyFill="1" applyBorder="1" applyAlignment="1">
      <alignment horizontal="left" vertical="center" wrapText="1"/>
    </xf>
    <xf numFmtId="0" fontId="13" fillId="3" borderId="64" xfId="0" applyFont="1" applyFill="1" applyBorder="1" applyAlignment="1">
      <alignment horizontal="left" vertical="center" wrapText="1"/>
    </xf>
    <xf numFmtId="0" fontId="20" fillId="2" borderId="11" xfId="0" applyFont="1" applyFill="1" applyBorder="1" applyAlignment="1">
      <alignment horizontal="center" vertical="center" wrapText="1"/>
    </xf>
    <xf numFmtId="0" fontId="20" fillId="5" borderId="11"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20" fillId="5" borderId="46" xfId="0" applyFont="1" applyFill="1" applyBorder="1" applyAlignment="1">
      <alignment horizontal="center" vertical="center" wrapText="1"/>
    </xf>
    <xf numFmtId="0" fontId="20" fillId="3" borderId="11" xfId="0" applyFont="1" applyFill="1" applyBorder="1" applyAlignment="1" applyProtection="1">
      <alignment horizontal="center" vertical="center" wrapText="1"/>
    </xf>
    <xf numFmtId="0" fontId="20" fillId="5" borderId="11" xfId="0" applyFont="1" applyFill="1" applyBorder="1" applyAlignment="1" applyProtection="1">
      <alignment horizontal="center" vertical="center" wrapText="1"/>
    </xf>
    <xf numFmtId="0" fontId="20" fillId="5" borderId="46" xfId="0" applyFont="1" applyFill="1" applyBorder="1" applyAlignment="1" applyProtection="1">
      <alignment horizontal="center" vertical="center" wrapText="1"/>
    </xf>
    <xf numFmtId="0" fontId="20" fillId="2" borderId="35"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0" fillId="0" borderId="17" xfId="0" applyBorder="1" applyAlignment="1">
      <alignment vertical="center" wrapText="1"/>
    </xf>
    <xf numFmtId="0" fontId="20" fillId="0" borderId="0" xfId="0" applyFont="1" applyAlignment="1">
      <alignment horizontal="center" vertical="center" wrapText="1"/>
    </xf>
    <xf numFmtId="0" fontId="25" fillId="0" borderId="0" xfId="0" applyFont="1" applyAlignment="1">
      <alignment horizontal="center" vertical="center" wrapText="1"/>
    </xf>
    <xf numFmtId="37" fontId="13" fillId="0" borderId="0" xfId="0" applyNumberFormat="1" applyFont="1" applyAlignment="1">
      <alignment horizontal="center" vertical="center" wrapText="1"/>
    </xf>
    <xf numFmtId="37" fontId="13" fillId="0" borderId="0" xfId="0" applyNumberFormat="1" applyFont="1" applyAlignment="1">
      <alignment horizontal="right" vertical="center" wrapText="1"/>
    </xf>
    <xf numFmtId="7" fontId="13" fillId="0" borderId="0" xfId="0" applyNumberFormat="1" applyFont="1" applyAlignment="1">
      <alignment horizontal="center" vertical="center" wrapText="1"/>
    </xf>
    <xf numFmtId="0" fontId="13" fillId="0" borderId="1" xfId="0" applyFont="1" applyBorder="1" applyAlignment="1">
      <alignment horizontal="center" vertical="center"/>
    </xf>
    <xf numFmtId="0" fontId="20" fillId="0" borderId="0" xfId="3" applyFont="1" applyAlignment="1">
      <alignment horizontal="left" vertical="center" wrapText="1"/>
    </xf>
    <xf numFmtId="42" fontId="15" fillId="0" borderId="1" xfId="0" applyNumberFormat="1" applyFont="1" applyBorder="1" applyProtection="1">
      <protection locked="0"/>
    </xf>
    <xf numFmtId="0" fontId="13" fillId="0" borderId="13" xfId="0" applyFont="1" applyBorder="1" applyAlignment="1">
      <alignment horizontal="center" vertical="center"/>
    </xf>
    <xf numFmtId="0" fontId="23" fillId="0" borderId="0" xfId="0" applyFont="1" applyAlignment="1">
      <alignment horizontal="left" vertical="center" wrapText="1"/>
    </xf>
    <xf numFmtId="0" fontId="20" fillId="0" borderId="0" xfId="0" applyFont="1" applyAlignment="1">
      <alignment vertical="center" wrapText="1"/>
    </xf>
    <xf numFmtId="0" fontId="25" fillId="0" borderId="0" xfId="0" applyFont="1" applyAlignment="1">
      <alignment horizontal="center"/>
    </xf>
    <xf numFmtId="0" fontId="4" fillId="0" borderId="0" xfId="0" applyFont="1"/>
    <xf numFmtId="42" fontId="15" fillId="0" borderId="0" xfId="0" applyNumberFormat="1" applyFont="1" applyProtection="1">
      <protection locked="0"/>
    </xf>
    <xf numFmtId="0" fontId="20" fillId="0" borderId="6" xfId="3" applyFont="1" applyBorder="1" applyAlignment="1">
      <alignment horizontal="left" vertical="center" wrapText="1"/>
    </xf>
    <xf numFmtId="3" fontId="1" fillId="0" borderId="1" xfId="0" applyNumberFormat="1" applyFont="1" applyBorder="1" applyProtection="1">
      <protection locked="0"/>
    </xf>
    <xf numFmtId="0" fontId="4" fillId="0" borderId="0" xfId="0" applyFont="1" applyProtection="1">
      <protection locked="0"/>
    </xf>
    <xf numFmtId="0" fontId="20" fillId="0" borderId="0" xfId="0" applyFont="1"/>
    <xf numFmtId="0" fontId="20" fillId="0" borderId="0" xfId="0" applyFont="1" applyAlignment="1">
      <alignment horizontal="center"/>
    </xf>
    <xf numFmtId="3" fontId="4" fillId="0" borderId="0" xfId="0" applyNumberFormat="1" applyFont="1" applyProtection="1">
      <protection locked="0"/>
    </xf>
    <xf numFmtId="3" fontId="0" fillId="0" borderId="1" xfId="0" applyNumberFormat="1" applyBorder="1" applyProtection="1">
      <protection locked="0"/>
    </xf>
    <xf numFmtId="0" fontId="1" fillId="0" borderId="6" xfId="3" applyBorder="1" applyAlignment="1">
      <alignment horizontal="left" wrapText="1"/>
    </xf>
    <xf numFmtId="42" fontId="15" fillId="0" borderId="1" xfId="0" applyNumberFormat="1" applyFont="1" applyBorder="1" applyAlignment="1" applyProtection="1">
      <alignment wrapText="1"/>
      <protection locked="0"/>
    </xf>
    <xf numFmtId="0" fontId="2" fillId="2" borderId="1" xfId="0" applyFont="1" applyFill="1" applyBorder="1"/>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xf>
    <xf numFmtId="164" fontId="1" fillId="3" borderId="1" xfId="1" applyNumberFormat="1" applyFill="1" applyBorder="1" applyAlignment="1">
      <alignment wrapText="1"/>
    </xf>
    <xf numFmtId="164" fontId="1" fillId="3" borderId="1" xfId="1" applyNumberFormat="1" applyFill="1" applyBorder="1"/>
    <xf numFmtId="0" fontId="1" fillId="2" borderId="1" xfId="0" applyFont="1" applyFill="1" applyBorder="1"/>
    <xf numFmtId="164" fontId="1" fillId="0" borderId="1" xfId="1" applyNumberFormat="1" applyBorder="1" applyAlignment="1" applyProtection="1">
      <alignment wrapText="1"/>
      <protection locked="0"/>
    </xf>
    <xf numFmtId="164" fontId="1" fillId="3" borderId="1" xfId="1" applyNumberFormat="1" applyFill="1" applyBorder="1" applyAlignment="1" applyProtection="1">
      <alignment wrapText="1"/>
      <protection hidden="1"/>
    </xf>
    <xf numFmtId="0" fontId="1" fillId="2" borderId="1" xfId="0" applyFont="1" applyFill="1" applyBorder="1" applyAlignment="1">
      <alignment wrapText="1"/>
    </xf>
    <xf numFmtId="0" fontId="2" fillId="2" borderId="12" xfId="0" applyFont="1" applyFill="1" applyBorder="1"/>
    <xf numFmtId="164" fontId="2" fillId="2" borderId="12" xfId="1" applyNumberFormat="1" applyFont="1" applyFill="1" applyBorder="1" applyAlignment="1" applyProtection="1">
      <alignment wrapText="1"/>
      <protection hidden="1"/>
    </xf>
    <xf numFmtId="0" fontId="37" fillId="0" borderId="0" xfId="0" applyFont="1" applyAlignment="1">
      <alignment horizontal="center" vertical="center"/>
    </xf>
    <xf numFmtId="0" fontId="37" fillId="0" borderId="0" xfId="0" applyFont="1"/>
    <xf numFmtId="0" fontId="3" fillId="0" borderId="0" xfId="0" applyFont="1" applyAlignment="1">
      <alignment horizontal="center"/>
    </xf>
    <xf numFmtId="0" fontId="51" fillId="0" borderId="0" xfId="0" applyFont="1" applyAlignment="1">
      <alignment horizontal="center"/>
    </xf>
    <xf numFmtId="0" fontId="37" fillId="0" borderId="0" xfId="0" applyFont="1" applyProtection="1">
      <protection hidden="1"/>
    </xf>
    <xf numFmtId="0" fontId="13" fillId="0" borderId="0" xfId="0" applyFont="1"/>
    <xf numFmtId="0" fontId="0" fillId="0" borderId="0" xfId="0" applyProtection="1">
      <protection locked="0" hidden="1"/>
    </xf>
    <xf numFmtId="0" fontId="4" fillId="3" borderId="11"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46" xfId="0" applyFont="1" applyFill="1" applyBorder="1" applyAlignment="1">
      <alignment horizontal="center" vertical="center" wrapText="1"/>
    </xf>
    <xf numFmtId="0" fontId="1" fillId="0" borderId="0" xfId="0" applyFont="1" applyBorder="1" applyAlignment="1">
      <alignment vertical="center" wrapText="1"/>
    </xf>
    <xf numFmtId="0" fontId="15" fillId="0" borderId="1" xfId="0" applyFont="1" applyFill="1" applyBorder="1" applyAlignment="1"/>
    <xf numFmtId="0" fontId="2" fillId="3" borderId="16" xfId="0" applyFont="1" applyFill="1" applyBorder="1" applyAlignment="1" applyProtection="1">
      <alignment horizontal="center" wrapText="1"/>
    </xf>
    <xf numFmtId="164" fontId="53" fillId="4" borderId="11" xfId="1" applyNumberFormat="1" applyFont="1" applyFill="1" applyBorder="1" applyProtection="1">
      <protection locked="0"/>
    </xf>
    <xf numFmtId="0" fontId="15" fillId="0" borderId="1" xfId="0" applyFont="1" applyFill="1" applyBorder="1" applyAlignment="1"/>
    <xf numFmtId="0" fontId="0" fillId="0" borderId="1" xfId="0" applyBorder="1" applyAlignment="1"/>
    <xf numFmtId="0" fontId="23" fillId="3" borderId="2"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4" fillId="5" borderId="2" xfId="0" applyFont="1" applyFill="1" applyBorder="1" applyAlignment="1">
      <alignment horizontal="center" vertical="center" wrapText="1"/>
    </xf>
    <xf numFmtId="0" fontId="2" fillId="0" borderId="13" xfId="0" applyFont="1" applyBorder="1" applyAlignment="1"/>
    <xf numFmtId="0" fontId="2" fillId="0" borderId="10" xfId="0" applyFont="1" applyBorder="1" applyAlignment="1"/>
    <xf numFmtId="0" fontId="15" fillId="0" borderId="1" xfId="0" applyFont="1" applyBorder="1" applyAlignment="1"/>
    <xf numFmtId="0" fontId="20" fillId="0" borderId="2" xfId="3" applyFont="1" applyBorder="1" applyAlignment="1">
      <alignment horizontal="left" vertical="center" wrapText="1"/>
    </xf>
    <xf numFmtId="0" fontId="20" fillId="0" borderId="13" xfId="3" applyFont="1" applyBorder="1" applyAlignment="1">
      <alignment horizontal="left" vertical="center" wrapText="1"/>
    </xf>
    <xf numFmtId="0" fontId="20" fillId="0" borderId="10" xfId="3" applyFont="1" applyBorder="1" applyAlignment="1">
      <alignment horizontal="left" vertical="center" wrapText="1"/>
    </xf>
    <xf numFmtId="0" fontId="13" fillId="0" borderId="17" xfId="0" applyFont="1" applyBorder="1" applyAlignment="1">
      <alignment horizontal="left" vertical="center" wrapText="1"/>
    </xf>
    <xf numFmtId="0" fontId="23" fillId="0" borderId="2" xfId="0" applyFont="1" applyBorder="1" applyAlignment="1">
      <alignment horizontal="left" vertical="center" wrapText="1"/>
    </xf>
    <xf numFmtId="0" fontId="23" fillId="0" borderId="13" xfId="0" applyFont="1" applyBorder="1" applyAlignment="1">
      <alignment horizontal="left" vertical="center" wrapText="1"/>
    </xf>
    <xf numFmtId="0" fontId="23" fillId="0" borderId="10" xfId="0" applyFont="1" applyBorder="1" applyAlignment="1">
      <alignment horizontal="left" vertical="center" wrapText="1"/>
    </xf>
    <xf numFmtId="0" fontId="20" fillId="0" borderId="2" xfId="0" applyFont="1" applyBorder="1" applyAlignment="1">
      <alignment horizontal="left" vertical="center" wrapText="1"/>
    </xf>
    <xf numFmtId="0" fontId="1" fillId="0" borderId="13" xfId="0" applyFont="1" applyBorder="1" applyAlignment="1">
      <alignment horizontal="left" vertical="center" wrapText="1"/>
    </xf>
    <xf numFmtId="0" fontId="1" fillId="0" borderId="10" xfId="0" applyFont="1" applyBorder="1" applyAlignment="1">
      <alignment horizontal="left" vertical="center" wrapText="1"/>
    </xf>
    <xf numFmtId="3" fontId="20" fillId="3" borderId="2" xfId="0" applyNumberFormat="1"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3" borderId="10" xfId="0" applyFont="1" applyFill="1" applyBorder="1" applyAlignment="1">
      <alignment horizontal="left" vertical="center" wrapText="1"/>
    </xf>
    <xf numFmtId="3" fontId="20" fillId="3" borderId="2" xfId="0" applyNumberFormat="1" applyFont="1" applyFill="1" applyBorder="1" applyAlignment="1" applyProtection="1">
      <alignment horizontal="left" vertical="center" wrapText="1"/>
      <protection locked="0"/>
    </xf>
    <xf numFmtId="0" fontId="0" fillId="3" borderId="13" xfId="0" applyFill="1" applyBorder="1" applyAlignment="1">
      <alignment horizontal="left" vertical="center" wrapText="1"/>
    </xf>
    <xf numFmtId="0" fontId="0" fillId="3" borderId="10" xfId="0" applyFill="1" applyBorder="1" applyAlignment="1">
      <alignment horizontal="left" vertical="center" wrapText="1"/>
    </xf>
    <xf numFmtId="3" fontId="20" fillId="3" borderId="19" xfId="0" applyNumberFormat="1" applyFont="1" applyFill="1" applyBorder="1" applyAlignment="1" applyProtection="1">
      <alignment horizontal="center" vertical="center" wrapText="1"/>
    </xf>
    <xf numFmtId="0" fontId="0" fillId="3" borderId="23"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3" fontId="1" fillId="3" borderId="19" xfId="0" applyNumberFormat="1" applyFont="1" applyFill="1" applyBorder="1" applyAlignment="1" applyProtection="1">
      <alignment horizontal="center" vertical="center" wrapText="1"/>
    </xf>
    <xf numFmtId="0" fontId="23" fillId="3" borderId="2" xfId="0" applyFont="1" applyFill="1" applyBorder="1" applyAlignment="1">
      <alignment horizontal="left" wrapText="1"/>
    </xf>
    <xf numFmtId="0" fontId="1" fillId="3" borderId="13" xfId="0" applyFont="1" applyFill="1" applyBorder="1" applyAlignment="1">
      <alignment horizontal="left" wrapText="1"/>
    </xf>
    <xf numFmtId="0" fontId="1" fillId="3" borderId="10" xfId="0" applyFont="1" applyFill="1" applyBorder="1" applyAlignment="1">
      <alignment horizontal="left" wrapText="1"/>
    </xf>
    <xf numFmtId="0" fontId="20" fillId="0" borderId="1" xfId="0" applyFont="1" applyFill="1" applyBorder="1" applyAlignment="1">
      <alignment horizontal="left" vertical="center" wrapText="1"/>
    </xf>
    <xf numFmtId="0" fontId="13" fillId="0" borderId="0" xfId="0" applyFont="1" applyAlignment="1">
      <alignment horizontal="center"/>
    </xf>
    <xf numFmtId="0" fontId="13" fillId="2" borderId="19"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11" xfId="0" applyBorder="1" applyAlignment="1">
      <alignment horizontal="center" vertical="center" wrapText="1"/>
    </xf>
    <xf numFmtId="0" fontId="13" fillId="2" borderId="19" xfId="0" applyFont="1" applyFill="1"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4" fillId="2" borderId="14" xfId="0" applyFont="1" applyFill="1" applyBorder="1" applyAlignment="1">
      <alignment horizontal="left" vertical="center" wrapText="1"/>
    </xf>
    <xf numFmtId="0" fontId="1" fillId="0" borderId="4" xfId="0" applyFont="1" applyBorder="1" applyAlignment="1">
      <alignment vertical="center" wrapText="1"/>
    </xf>
    <xf numFmtId="0" fontId="1" fillId="0" borderId="7" xfId="0" applyFont="1" applyBorder="1" applyAlignment="1">
      <alignment vertical="center" wrapText="1"/>
    </xf>
    <xf numFmtId="0" fontId="1" fillId="0" borderId="0"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37" fillId="3" borderId="2" xfId="0" applyFont="1" applyFill="1" applyBorder="1" applyAlignment="1">
      <alignment horizontal="left" vertical="center" wrapText="1"/>
    </xf>
    <xf numFmtId="0" fontId="37" fillId="3" borderId="13" xfId="0" applyFont="1" applyFill="1" applyBorder="1" applyAlignment="1">
      <alignment horizontal="left" vertical="center" wrapText="1"/>
    </xf>
    <xf numFmtId="0" fontId="37" fillId="3" borderId="10"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0" fillId="0" borderId="4" xfId="0" applyFill="1" applyBorder="1" applyAlignment="1">
      <alignment vertical="center" wrapText="1"/>
    </xf>
    <xf numFmtId="0" fontId="20" fillId="0" borderId="1" xfId="3" applyFont="1" applyFill="1" applyBorder="1" applyAlignment="1">
      <alignment horizontal="left" vertical="center" wrapText="1"/>
    </xf>
    <xf numFmtId="0" fontId="21" fillId="0" borderId="1" xfId="3" applyFont="1" applyFill="1" applyBorder="1" applyAlignment="1">
      <alignment horizontal="left" vertical="center" wrapText="1"/>
    </xf>
    <xf numFmtId="0" fontId="20" fillId="0" borderId="1" xfId="3" applyFont="1" applyFill="1" applyBorder="1" applyAlignment="1">
      <alignment horizontal="left" wrapText="1"/>
    </xf>
    <xf numFmtId="0" fontId="1" fillId="0" borderId="1" xfId="3" applyFont="1" applyFill="1" applyBorder="1" applyAlignment="1">
      <alignment horizontal="left" wrapText="1"/>
    </xf>
    <xf numFmtId="0" fontId="3" fillId="0" borderId="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7" fillId="3" borderId="2" xfId="0" applyFont="1" applyFill="1" applyBorder="1" applyAlignment="1">
      <alignment horizontal="left" wrapText="1"/>
    </xf>
    <xf numFmtId="0" fontId="3" fillId="3" borderId="13" xfId="0" applyFont="1" applyFill="1" applyBorder="1" applyAlignment="1">
      <alignment horizontal="left" wrapText="1"/>
    </xf>
    <xf numFmtId="0" fontId="3" fillId="3" borderId="10" xfId="0" applyFont="1" applyFill="1" applyBorder="1" applyAlignment="1">
      <alignment horizontal="left" wrapText="1"/>
    </xf>
    <xf numFmtId="0" fontId="3" fillId="0" borderId="1" xfId="0" applyFont="1" applyFill="1" applyBorder="1" applyAlignment="1">
      <alignment horizontal="left" vertical="center" wrapText="1"/>
    </xf>
    <xf numFmtId="3" fontId="3" fillId="3" borderId="2" xfId="0" applyNumberFormat="1" applyFont="1" applyFill="1" applyBorder="1" applyAlignment="1" applyProtection="1">
      <alignment horizontal="left" vertical="center" wrapText="1"/>
      <protection locked="0"/>
    </xf>
    <xf numFmtId="0" fontId="3" fillId="3" borderId="13" xfId="0" applyFont="1" applyFill="1" applyBorder="1" applyAlignment="1">
      <alignment horizontal="left" vertical="center" wrapText="1"/>
    </xf>
    <xf numFmtId="0" fontId="3" fillId="3" borderId="10" xfId="0" applyFont="1" applyFill="1" applyBorder="1" applyAlignment="1">
      <alignment horizontal="left" vertical="center" wrapText="1"/>
    </xf>
    <xf numFmtId="3" fontId="3" fillId="3" borderId="2" xfId="0" applyNumberFormat="1" applyFont="1" applyFill="1" applyBorder="1" applyAlignment="1">
      <alignment horizontal="left" vertical="center" wrapText="1"/>
    </xf>
    <xf numFmtId="3" fontId="3" fillId="3" borderId="19" xfId="0" applyNumberFormat="1"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3" fillId="3" borderId="23" xfId="0" applyFont="1" applyFill="1" applyBorder="1" applyAlignment="1" applyProtection="1">
      <alignment horizontal="center" vertical="center" wrapText="1"/>
    </xf>
    <xf numFmtId="0" fontId="41" fillId="0" borderId="0" xfId="0" applyFont="1" applyBorder="1" applyAlignment="1">
      <alignment wrapText="1"/>
    </xf>
    <xf numFmtId="0" fontId="44" fillId="0" borderId="0" xfId="0" applyFont="1" applyBorder="1" applyAlignment="1">
      <alignment wrapText="1"/>
    </xf>
    <xf numFmtId="0" fontId="42" fillId="6" borderId="19" xfId="0" applyFont="1" applyFill="1" applyBorder="1" applyAlignment="1">
      <alignment horizontal="center" vertical="center" wrapText="1"/>
    </xf>
    <xf numFmtId="0" fontId="44" fillId="0" borderId="56" xfId="0" applyFont="1" applyBorder="1" applyAlignment="1">
      <alignment horizontal="center" vertical="center" wrapText="1"/>
    </xf>
    <xf numFmtId="0" fontId="3" fillId="0" borderId="0" xfId="0" applyFont="1" applyAlignment="1">
      <alignment wrapText="1"/>
    </xf>
    <xf numFmtId="0" fontId="14" fillId="0" borderId="64" xfId="0" applyFont="1" applyBorder="1" applyAlignment="1" applyProtection="1">
      <alignment horizontal="left" vertical="top" wrapText="1"/>
      <protection locked="0"/>
    </xf>
    <xf numFmtId="0" fontId="14" fillId="0" borderId="59" xfId="0" applyFont="1" applyBorder="1" applyAlignment="1" applyProtection="1">
      <alignment horizontal="left" vertical="top" wrapText="1"/>
      <protection locked="0"/>
    </xf>
    <xf numFmtId="0" fontId="14" fillId="0" borderId="62" xfId="0" applyFont="1" applyBorder="1" applyAlignment="1" applyProtection="1">
      <alignment horizontal="left" vertical="top" wrapText="1"/>
      <protection locked="0"/>
    </xf>
    <xf numFmtId="0" fontId="0" fillId="0" borderId="59" xfId="0" applyBorder="1" applyAlignment="1">
      <alignment horizontal="left" vertical="top" wrapText="1"/>
    </xf>
    <xf numFmtId="0" fontId="14" fillId="0" borderId="58" xfId="0" applyFont="1" applyBorder="1" applyAlignment="1" applyProtection="1">
      <alignment horizontal="left" vertical="top" wrapText="1"/>
      <protection locked="0"/>
    </xf>
    <xf numFmtId="0" fontId="0" fillId="0" borderId="60" xfId="0" applyBorder="1" applyAlignment="1">
      <alignment horizontal="left" vertical="top" wrapText="1"/>
    </xf>
    <xf numFmtId="0" fontId="2" fillId="6" borderId="49" xfId="0" applyFont="1" applyFill="1" applyBorder="1" applyAlignment="1">
      <alignment horizontal="center" vertical="center"/>
    </xf>
    <xf numFmtId="0" fontId="2" fillId="6" borderId="4" xfId="0" applyFont="1" applyFill="1" applyBorder="1" applyAlignment="1">
      <alignment horizontal="center" vertical="center"/>
    </xf>
    <xf numFmtId="0" fontId="0" fillId="6" borderId="4" xfId="0" applyFill="1" applyBorder="1" applyAlignment="1">
      <alignment vertical="center"/>
    </xf>
    <xf numFmtId="0" fontId="0" fillId="6" borderId="33" xfId="0" applyFill="1" applyBorder="1" applyAlignment="1">
      <alignment vertical="center"/>
    </xf>
    <xf numFmtId="0" fontId="0" fillId="0" borderId="54" xfId="0" applyBorder="1" applyAlignment="1" applyProtection="1">
      <alignment horizontal="left"/>
    </xf>
    <xf numFmtId="0" fontId="0" fillId="0" borderId="17" xfId="0" applyBorder="1" applyAlignment="1" applyProtection="1">
      <alignment horizontal="left"/>
    </xf>
    <xf numFmtId="0" fontId="0" fillId="0" borderId="16" xfId="0" applyBorder="1" applyAlignment="1" applyProtection="1">
      <alignment horizontal="left"/>
    </xf>
    <xf numFmtId="0" fontId="2" fillId="3" borderId="2" xfId="0" applyFont="1" applyFill="1" applyBorder="1" applyAlignment="1" applyProtection="1">
      <alignment horizontal="center"/>
    </xf>
    <xf numFmtId="0" fontId="2" fillId="3" borderId="10" xfId="0" applyFont="1" applyFill="1" applyBorder="1" applyAlignment="1" applyProtection="1">
      <alignment horizontal="center"/>
    </xf>
    <xf numFmtId="0" fontId="2" fillId="3" borderId="2" xfId="0" applyFont="1" applyFill="1" applyBorder="1" applyAlignment="1" applyProtection="1">
      <alignment horizontal="center" wrapText="1"/>
    </xf>
    <xf numFmtId="0" fontId="0" fillId="0" borderId="13" xfId="0" applyBorder="1" applyAlignment="1" applyProtection="1">
      <alignment wrapText="1"/>
    </xf>
    <xf numFmtId="0" fontId="0" fillId="0" borderId="21" xfId="0" applyBorder="1" applyAlignment="1" applyProtection="1">
      <alignment wrapText="1"/>
    </xf>
    <xf numFmtId="0" fontId="11" fillId="0" borderId="2" xfId="0" applyFont="1" applyFill="1" applyBorder="1" applyAlignment="1" applyProtection="1">
      <alignment horizontal="center" wrapText="1"/>
    </xf>
    <xf numFmtId="0" fontId="0" fillId="0" borderId="10" xfId="0" applyFill="1" applyBorder="1" applyAlignment="1" applyProtection="1">
      <alignment horizontal="center" wrapText="1"/>
    </xf>
    <xf numFmtId="0" fontId="1" fillId="0" borderId="2" xfId="0" applyFont="1" applyFill="1" applyBorder="1" applyAlignment="1" applyProtection="1">
      <alignment horizontal="left" vertical="center" wrapText="1"/>
    </xf>
    <xf numFmtId="0" fontId="0" fillId="0" borderId="13" xfId="0" applyFill="1" applyBorder="1" applyAlignment="1" applyProtection="1">
      <alignment horizontal="left" vertical="center" wrapText="1"/>
    </xf>
    <xf numFmtId="0" fontId="0" fillId="0" borderId="21" xfId="0" applyFill="1" applyBorder="1" applyAlignment="1" applyProtection="1">
      <alignment horizontal="left" vertical="center" wrapText="1"/>
    </xf>
    <xf numFmtId="0" fontId="11" fillId="0" borderId="26" xfId="0" applyFont="1" applyFill="1" applyBorder="1" applyAlignment="1" applyProtection="1">
      <alignment horizontal="center" wrapText="1"/>
    </xf>
    <xf numFmtId="0" fontId="0" fillId="0" borderId="27" xfId="0" applyFill="1" applyBorder="1" applyAlignment="1" applyProtection="1">
      <alignment horizontal="center" wrapText="1"/>
    </xf>
    <xf numFmtId="0" fontId="1" fillId="0" borderId="26" xfId="0" applyFont="1" applyFill="1" applyBorder="1" applyAlignment="1" applyProtection="1">
      <alignment horizontal="left" vertical="center" wrapText="1"/>
    </xf>
    <xf numFmtId="0" fontId="0" fillId="0" borderId="22" xfId="0" applyFill="1" applyBorder="1" applyAlignment="1" applyProtection="1">
      <alignment horizontal="left" vertical="center" wrapText="1"/>
    </xf>
    <xf numFmtId="0" fontId="0" fillId="0" borderId="40" xfId="0" applyFill="1" applyBorder="1" applyAlignment="1" applyProtection="1">
      <alignment horizontal="left" vertical="center" wrapText="1"/>
    </xf>
    <xf numFmtId="0" fontId="2" fillId="3" borderId="16" xfId="0" applyFont="1" applyFill="1" applyBorder="1" applyAlignment="1" applyProtection="1">
      <alignment horizontal="center"/>
    </xf>
    <xf numFmtId="0" fontId="2" fillId="3" borderId="18" xfId="0" applyFont="1" applyFill="1" applyBorder="1" applyAlignment="1" applyProtection="1">
      <alignment horizontal="center"/>
    </xf>
    <xf numFmtId="0" fontId="2" fillId="3" borderId="16" xfId="0" applyFont="1" applyFill="1" applyBorder="1" applyAlignment="1" applyProtection="1">
      <alignment horizontal="center" wrapText="1"/>
    </xf>
    <xf numFmtId="0" fontId="0" fillId="0" borderId="17" xfId="0" applyBorder="1" applyAlignment="1" applyProtection="1">
      <alignment wrapText="1"/>
    </xf>
    <xf numFmtId="0" fontId="0" fillId="0" borderId="28" xfId="0" applyBorder="1" applyAlignment="1" applyProtection="1">
      <alignment wrapText="1"/>
    </xf>
    <xf numFmtId="0" fontId="20" fillId="2" borderId="16" xfId="0" applyFont="1" applyFill="1" applyBorder="1" applyAlignment="1">
      <alignment horizontal="center" vertical="center" wrapText="1"/>
    </xf>
    <xf numFmtId="0" fontId="20" fillId="0" borderId="28" xfId="0" applyFont="1" applyBorder="1" applyAlignment="1">
      <alignment horizontal="center" vertical="center" wrapText="1"/>
    </xf>
    <xf numFmtId="0" fontId="2" fillId="3" borderId="2" xfId="0" applyFont="1" applyFill="1" applyBorder="1" applyAlignment="1" applyProtection="1">
      <alignment horizontal="center" vertical="center" wrapText="1"/>
      <protection hidden="1"/>
    </xf>
    <xf numFmtId="0" fontId="0" fillId="3" borderId="21" xfId="0" applyFill="1" applyBorder="1" applyAlignment="1" applyProtection="1">
      <alignment horizontal="center" vertical="center" wrapText="1"/>
      <protection hidden="1"/>
    </xf>
    <xf numFmtId="164" fontId="6" fillId="3" borderId="2" xfId="0" applyNumberFormat="1" applyFont="1" applyFill="1" applyBorder="1" applyAlignment="1" applyProtection="1">
      <alignment wrapText="1"/>
      <protection hidden="1"/>
    </xf>
    <xf numFmtId="164" fontId="0" fillId="3" borderId="21" xfId="0" applyNumberFormat="1" applyFill="1" applyBorder="1" applyAlignment="1" applyProtection="1">
      <alignment wrapText="1"/>
      <protection hidden="1"/>
    </xf>
    <xf numFmtId="164" fontId="2" fillId="2" borderId="14" xfId="1" applyNumberFormat="1" applyFont="1" applyFill="1" applyBorder="1" applyAlignment="1" applyProtection="1">
      <alignment wrapText="1"/>
      <protection hidden="1"/>
    </xf>
    <xf numFmtId="0" fontId="0" fillId="0" borderId="33" xfId="0" applyBorder="1" applyAlignment="1" applyProtection="1">
      <alignment wrapText="1"/>
      <protection hidden="1"/>
    </xf>
    <xf numFmtId="0" fontId="2" fillId="6" borderId="29" xfId="0" applyFont="1" applyFill="1" applyBorder="1" applyAlignment="1" applyProtection="1">
      <alignment horizontal="center" vertical="center" wrapText="1"/>
    </xf>
    <xf numFmtId="0" fontId="2" fillId="6" borderId="30" xfId="0" applyFont="1" applyFill="1" applyBorder="1" applyAlignment="1" applyProtection="1">
      <alignment horizontal="center" vertical="center" wrapText="1"/>
    </xf>
    <xf numFmtId="0" fontId="0" fillId="6" borderId="30" xfId="0" applyFill="1" applyBorder="1" applyAlignment="1" applyProtection="1">
      <alignment vertical="center" wrapText="1"/>
    </xf>
    <xf numFmtId="0" fontId="0" fillId="6" borderId="31" xfId="0" applyFill="1" applyBorder="1" applyAlignment="1" applyProtection="1">
      <alignment vertical="center" wrapText="1"/>
    </xf>
    <xf numFmtId="0" fontId="2" fillId="6" borderId="29" xfId="0" applyFont="1" applyFill="1" applyBorder="1" applyAlignment="1">
      <alignment horizontal="center" vertical="center" wrapText="1"/>
    </xf>
    <xf numFmtId="0" fontId="0" fillId="0" borderId="30" xfId="0" applyBorder="1" applyAlignment="1">
      <alignment vertical="center" wrapText="1"/>
    </xf>
    <xf numFmtId="0" fontId="0" fillId="0" borderId="31" xfId="0" applyBorder="1" applyAlignment="1">
      <alignment vertical="center" wrapText="1"/>
    </xf>
    <xf numFmtId="0" fontId="2" fillId="3" borderId="2" xfId="0" applyFont="1" applyFill="1" applyBorder="1" applyAlignment="1" applyProtection="1">
      <alignment wrapText="1"/>
    </xf>
    <xf numFmtId="0" fontId="0" fillId="0" borderId="10" xfId="0" applyBorder="1" applyAlignment="1" applyProtection="1">
      <alignment wrapText="1"/>
    </xf>
    <xf numFmtId="0" fontId="1" fillId="3" borderId="2" xfId="0" applyFont="1" applyFill="1" applyBorder="1" applyAlignment="1" applyProtection="1">
      <alignment wrapText="1"/>
    </xf>
    <xf numFmtId="0" fontId="1" fillId="3" borderId="14" xfId="0" applyFont="1" applyFill="1" applyBorder="1" applyAlignment="1" applyProtection="1">
      <alignment wrapText="1"/>
    </xf>
    <xf numFmtId="0" fontId="0" fillId="0" borderId="5" xfId="0" applyBorder="1" applyAlignment="1" applyProtection="1">
      <alignment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1" xfId="0" applyBorder="1" applyAlignment="1">
      <alignment wrapText="1"/>
    </xf>
    <xf numFmtId="0" fontId="37" fillId="3" borderId="2" xfId="0" applyFont="1" applyFill="1" applyBorder="1" applyAlignment="1" applyProtection="1">
      <alignment wrapText="1"/>
    </xf>
    <xf numFmtId="0" fontId="3" fillId="0" borderId="10" xfId="0" applyFont="1" applyBorder="1" applyAlignment="1" applyProtection="1">
      <alignment wrapText="1"/>
    </xf>
    <xf numFmtId="0" fontId="3" fillId="3" borderId="2" xfId="0" applyFont="1" applyFill="1" applyBorder="1" applyAlignment="1" applyProtection="1">
      <alignment wrapText="1"/>
    </xf>
    <xf numFmtId="0" fontId="3" fillId="3" borderId="14" xfId="0" applyFont="1" applyFill="1" applyBorder="1" applyAlignment="1" applyProtection="1">
      <alignment wrapText="1"/>
    </xf>
    <xf numFmtId="0" fontId="3" fillId="0" borderId="5" xfId="0" applyFont="1" applyBorder="1" applyAlignment="1" applyProtection="1">
      <alignment wrapText="1"/>
    </xf>
    <xf numFmtId="0" fontId="13" fillId="6" borderId="29" xfId="0" applyFont="1" applyFill="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0" xfId="0" applyFont="1" applyBorder="1" applyAlignment="1">
      <alignment vertical="center" wrapText="1"/>
    </xf>
    <xf numFmtId="0" fontId="13" fillId="0" borderId="31" xfId="0" applyFont="1" applyBorder="1" applyAlignment="1">
      <alignment wrapText="1"/>
    </xf>
    <xf numFmtId="0" fontId="2" fillId="6" borderId="49" xfId="0" applyFont="1" applyFill="1" applyBorder="1" applyAlignment="1" applyProtection="1">
      <alignment horizontal="center" vertical="center"/>
    </xf>
    <xf numFmtId="0" fontId="2" fillId="6" borderId="4" xfId="0" applyFont="1" applyFill="1" applyBorder="1" applyAlignment="1" applyProtection="1">
      <alignment horizontal="center" vertical="center"/>
    </xf>
    <xf numFmtId="0" fontId="0" fillId="6" borderId="4" xfId="0" applyFill="1" applyBorder="1" applyAlignment="1" applyProtection="1">
      <alignment vertical="center"/>
    </xf>
    <xf numFmtId="0" fontId="0" fillId="6" borderId="33" xfId="0" applyFill="1" applyBorder="1" applyAlignment="1" applyProtection="1">
      <alignment vertical="center"/>
    </xf>
    <xf numFmtId="0" fontId="37" fillId="3" borderId="2" xfId="0" applyFont="1" applyFill="1" applyBorder="1" applyAlignment="1" applyProtection="1">
      <alignment horizontal="center" vertical="center" wrapText="1"/>
      <protection hidden="1"/>
    </xf>
    <xf numFmtId="0" fontId="3" fillId="3" borderId="21" xfId="0" applyFont="1" applyFill="1" applyBorder="1" applyAlignment="1" applyProtection="1">
      <alignment horizontal="center" vertical="center" wrapText="1"/>
      <protection hidden="1"/>
    </xf>
    <xf numFmtId="164" fontId="47" fillId="3" borderId="2" xfId="0" applyNumberFormat="1" applyFont="1" applyFill="1" applyBorder="1" applyAlignment="1" applyProtection="1">
      <alignment wrapText="1"/>
      <protection hidden="1"/>
    </xf>
    <xf numFmtId="164" fontId="3" fillId="3" borderId="21" xfId="0" applyNumberFormat="1" applyFont="1" applyFill="1" applyBorder="1" applyAlignment="1" applyProtection="1">
      <alignment wrapText="1"/>
      <protection hidden="1"/>
    </xf>
    <xf numFmtId="164" fontId="37" fillId="2" borderId="14" xfId="1" applyNumberFormat="1" applyFont="1" applyFill="1" applyBorder="1" applyAlignment="1" applyProtection="1">
      <alignment wrapText="1"/>
      <protection hidden="1"/>
    </xf>
    <xf numFmtId="0" fontId="3" fillId="0" borderId="33" xfId="0" applyFont="1" applyBorder="1" applyAlignment="1" applyProtection="1">
      <alignment wrapText="1"/>
      <protection hidden="1"/>
    </xf>
    <xf numFmtId="0" fontId="37" fillId="3" borderId="2" xfId="0" applyFont="1" applyFill="1" applyBorder="1" applyAlignment="1" applyProtection="1">
      <alignment horizontal="center"/>
    </xf>
    <xf numFmtId="0" fontId="37" fillId="3" borderId="10" xfId="0" applyFont="1" applyFill="1" applyBorder="1" applyAlignment="1" applyProtection="1">
      <alignment horizontal="center"/>
    </xf>
    <xf numFmtId="0" fontId="37" fillId="3" borderId="2" xfId="0" applyFont="1" applyFill="1" applyBorder="1" applyAlignment="1" applyProtection="1">
      <alignment horizontal="center" wrapText="1"/>
    </xf>
    <xf numFmtId="0" fontId="3" fillId="0" borderId="13" xfId="0" applyFont="1" applyBorder="1" applyAlignment="1" applyProtection="1">
      <alignment wrapText="1"/>
    </xf>
    <xf numFmtId="0" fontId="3" fillId="0" borderId="21" xfId="0" applyFont="1" applyBorder="1" applyAlignment="1" applyProtection="1">
      <alignment wrapText="1"/>
    </xf>
    <xf numFmtId="0" fontId="3" fillId="0" borderId="2" xfId="0" applyFont="1" applyFill="1" applyBorder="1" applyAlignment="1" applyProtection="1">
      <alignment horizontal="center" wrapText="1"/>
    </xf>
    <xf numFmtId="0" fontId="3" fillId="0" borderId="10" xfId="0" applyFont="1" applyFill="1" applyBorder="1" applyAlignment="1" applyProtection="1">
      <alignment horizontal="center" wrapText="1"/>
    </xf>
    <xf numFmtId="0" fontId="3" fillId="0" borderId="2"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3" fillId="0" borderId="21" xfId="0" applyFont="1" applyFill="1" applyBorder="1" applyAlignment="1" applyProtection="1">
      <alignment horizontal="left" vertical="center" wrapText="1"/>
    </xf>
    <xf numFmtId="0" fontId="3" fillId="0" borderId="26" xfId="0" applyFont="1" applyFill="1" applyBorder="1" applyAlignment="1" applyProtection="1">
      <alignment horizontal="center" wrapText="1"/>
    </xf>
    <xf numFmtId="0" fontId="3" fillId="0" borderId="27" xfId="0" applyFont="1" applyFill="1" applyBorder="1" applyAlignment="1" applyProtection="1">
      <alignment horizontal="center" wrapText="1"/>
    </xf>
    <xf numFmtId="0" fontId="3" fillId="0" borderId="26" xfId="0" applyFont="1" applyFill="1" applyBorder="1" applyAlignment="1" applyProtection="1">
      <alignment horizontal="left" vertical="center" wrapText="1"/>
    </xf>
    <xf numFmtId="0" fontId="3" fillId="0" borderId="22" xfId="0" applyFont="1" applyFill="1" applyBorder="1" applyAlignment="1" applyProtection="1">
      <alignment horizontal="left" vertical="center" wrapText="1"/>
    </xf>
    <xf numFmtId="0" fontId="3" fillId="0" borderId="40" xfId="0" applyFont="1" applyFill="1" applyBorder="1" applyAlignment="1" applyProtection="1">
      <alignment horizontal="left" vertical="center" wrapText="1"/>
    </xf>
    <xf numFmtId="0" fontId="0" fillId="0" borderId="30" xfId="0" applyBorder="1" applyAlignment="1" applyProtection="1">
      <alignment vertical="center" wrapText="1"/>
    </xf>
    <xf numFmtId="0" fontId="0" fillId="0" borderId="31" xfId="0" applyBorder="1" applyAlignment="1" applyProtection="1">
      <alignment vertical="center" wrapText="1"/>
    </xf>
    <xf numFmtId="0" fontId="37" fillId="3" borderId="16" xfId="0" applyFont="1" applyFill="1" applyBorder="1" applyAlignment="1" applyProtection="1">
      <alignment horizontal="center"/>
    </xf>
    <xf numFmtId="0" fontId="37" fillId="3" borderId="18" xfId="0" applyFont="1" applyFill="1" applyBorder="1" applyAlignment="1" applyProtection="1">
      <alignment horizontal="center"/>
    </xf>
    <xf numFmtId="0" fontId="37" fillId="3" borderId="16" xfId="0" applyFont="1" applyFill="1" applyBorder="1" applyAlignment="1" applyProtection="1">
      <alignment horizontal="center" wrapText="1"/>
    </xf>
    <xf numFmtId="0" fontId="3" fillId="0" borderId="17" xfId="0" applyFont="1" applyBorder="1" applyAlignment="1" applyProtection="1">
      <alignment wrapText="1"/>
    </xf>
    <xf numFmtId="0" fontId="3" fillId="0" borderId="28" xfId="0" applyFont="1" applyBorder="1" applyAlignment="1" applyProtection="1">
      <alignment wrapText="1"/>
    </xf>
    <xf numFmtId="0" fontId="2" fillId="2" borderId="16" xfId="0" applyFont="1" applyFill="1" applyBorder="1" applyAlignment="1" applyProtection="1">
      <alignment horizontal="center" vertical="center" wrapText="1"/>
    </xf>
    <xf numFmtId="0" fontId="0" fillId="0" borderId="28" xfId="0" applyBorder="1" applyAlignment="1" applyProtection="1">
      <alignment horizontal="center" vertical="center" wrapText="1"/>
    </xf>
    <xf numFmtId="0" fontId="37" fillId="6" borderId="29" xfId="0" applyFont="1" applyFill="1" applyBorder="1" applyAlignment="1" applyProtection="1">
      <alignment horizontal="center" vertical="center" wrapText="1"/>
    </xf>
    <xf numFmtId="0" fontId="37" fillId="6" borderId="30" xfId="0" applyFont="1" applyFill="1" applyBorder="1" applyAlignment="1" applyProtection="1">
      <alignment horizontal="center" vertical="center" wrapText="1"/>
    </xf>
    <xf numFmtId="0" fontId="3" fillId="6" borderId="30" xfId="0" applyFont="1" applyFill="1" applyBorder="1" applyAlignment="1" applyProtection="1">
      <alignment vertical="center" wrapText="1"/>
    </xf>
    <xf numFmtId="0" fontId="3" fillId="6" borderId="31" xfId="0" applyFont="1" applyFill="1" applyBorder="1" applyAlignment="1" applyProtection="1">
      <alignment vertical="center" wrapText="1"/>
    </xf>
    <xf numFmtId="0" fontId="1" fillId="0" borderId="2" xfId="0" applyFont="1" applyFill="1" applyBorder="1" applyAlignment="1">
      <alignment horizontal="left" wrapText="1"/>
    </xf>
    <xf numFmtId="0" fontId="1" fillId="0" borderId="13" xfId="0" applyFont="1" applyFill="1" applyBorder="1" applyAlignment="1">
      <alignment horizontal="left" wrapText="1"/>
    </xf>
    <xf numFmtId="0" fontId="1" fillId="0" borderId="21" xfId="0" applyFont="1" applyFill="1" applyBorder="1" applyAlignment="1">
      <alignment horizontal="left" wrapText="1"/>
    </xf>
    <xf numFmtId="0" fontId="1" fillId="0" borderId="26" xfId="0" applyFont="1" applyFill="1" applyBorder="1" applyAlignment="1">
      <alignment horizontal="left" wrapText="1"/>
    </xf>
    <xf numFmtId="0" fontId="1" fillId="0" borderId="22" xfId="0" applyFont="1" applyFill="1" applyBorder="1" applyAlignment="1">
      <alignment horizontal="left" wrapText="1"/>
    </xf>
    <xf numFmtId="0" fontId="1" fillId="0" borderId="40" xfId="0" applyFont="1" applyFill="1" applyBorder="1" applyAlignment="1">
      <alignment horizontal="left" wrapText="1"/>
    </xf>
    <xf numFmtId="0" fontId="2" fillId="3" borderId="29" xfId="0" applyFont="1" applyFill="1" applyBorder="1" applyAlignment="1">
      <alignment horizontal="center" vertical="center" wrapText="1"/>
    </xf>
    <xf numFmtId="0" fontId="0" fillId="3" borderId="30" xfId="0" applyFill="1" applyBorder="1" applyAlignment="1">
      <alignment vertical="center" wrapText="1"/>
    </xf>
    <xf numFmtId="0" fontId="0" fillId="3" borderId="31" xfId="0" applyFill="1" applyBorder="1" applyAlignment="1">
      <alignment vertical="center" wrapText="1"/>
    </xf>
    <xf numFmtId="0" fontId="0" fillId="3" borderId="30" xfId="0" applyFill="1" applyBorder="1" applyAlignment="1">
      <alignment horizontal="center" vertical="center" wrapText="1"/>
    </xf>
    <xf numFmtId="0" fontId="0" fillId="3" borderId="31" xfId="0" applyFill="1" applyBorder="1" applyAlignment="1">
      <alignment horizontal="center" vertical="center" wrapText="1"/>
    </xf>
    <xf numFmtId="0" fontId="18" fillId="0" borderId="2" xfId="0" applyFont="1" applyFill="1" applyBorder="1" applyAlignment="1">
      <alignment horizontal="left" wrapText="1"/>
    </xf>
    <xf numFmtId="0" fontId="18" fillId="0" borderId="13" xfId="0" applyFont="1" applyFill="1" applyBorder="1" applyAlignment="1">
      <alignment horizontal="left" wrapText="1"/>
    </xf>
    <xf numFmtId="0" fontId="18" fillId="0" borderId="21" xfId="0" applyFont="1" applyFill="1" applyBorder="1" applyAlignment="1">
      <alignment horizontal="left" wrapText="1"/>
    </xf>
    <xf numFmtId="0" fontId="18" fillId="0" borderId="2"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8" fillId="0" borderId="26" xfId="0" applyFont="1" applyFill="1" applyBorder="1" applyAlignment="1">
      <alignment horizontal="left" wrapText="1"/>
    </xf>
    <xf numFmtId="0" fontId="18" fillId="0" borderId="22" xfId="0" applyFont="1" applyFill="1" applyBorder="1" applyAlignment="1">
      <alignment horizontal="left" wrapText="1"/>
    </xf>
    <xf numFmtId="0" fontId="18" fillId="0" borderId="40" xfId="0" applyFont="1" applyFill="1" applyBorder="1" applyAlignment="1">
      <alignment horizontal="left" wrapText="1"/>
    </xf>
    <xf numFmtId="0" fontId="2" fillId="3" borderId="38"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8" fillId="0" borderId="65" xfId="0" applyFont="1" applyFill="1" applyBorder="1" applyAlignment="1">
      <alignment horizontal="left" wrapText="1"/>
    </xf>
    <xf numFmtId="0" fontId="18" fillId="0" borderId="66" xfId="0" applyFont="1" applyFill="1" applyBorder="1" applyAlignment="1">
      <alignment horizontal="left" wrapText="1"/>
    </xf>
    <xf numFmtId="0" fontId="18" fillId="0" borderId="67" xfId="0" applyFont="1" applyFill="1" applyBorder="1" applyAlignment="1">
      <alignment horizontal="left" wrapText="1"/>
    </xf>
    <xf numFmtId="0" fontId="1" fillId="0" borderId="65" xfId="0" applyFont="1" applyFill="1" applyBorder="1" applyAlignment="1">
      <alignment horizontal="left" wrapText="1"/>
    </xf>
    <xf numFmtId="0" fontId="1" fillId="0" borderId="66" xfId="0" applyFont="1" applyFill="1" applyBorder="1" applyAlignment="1">
      <alignment horizontal="left" wrapText="1"/>
    </xf>
    <xf numFmtId="0" fontId="1" fillId="0" borderId="67" xfId="0" applyFont="1" applyFill="1" applyBorder="1" applyAlignment="1">
      <alignment horizontal="left" wrapText="1"/>
    </xf>
    <xf numFmtId="0" fontId="18" fillId="0" borderId="26"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40" xfId="0" applyFont="1" applyFill="1" applyBorder="1" applyAlignment="1">
      <alignment horizontal="left" vertical="center" wrapText="1"/>
    </xf>
  </cellXfs>
  <cellStyles count="5">
    <cellStyle name="Comma" xfId="1" builtinId="3"/>
    <cellStyle name="Hyperlink" xfId="4" builtinId="8"/>
    <cellStyle name="Normal" xfId="0" builtinId="0"/>
    <cellStyle name="Normal 2" xfId="3" xr:uid="{00000000-0005-0000-0000-000003000000}"/>
    <cellStyle name="Percent" xfId="2" builtinId="5"/>
  </cellStyles>
  <dxfs count="1">
    <dxf>
      <font>
        <b/>
        <i val="0"/>
        <color rgb="FFFF0000"/>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Drop" dropLines="15" dropStyle="combo" dx="16" fmlaLink="Data!$C$2" fmlaRange="Code!$B1:$B59" sel="1" val="0"/>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Drop" dropLines="15" dropStyle="combo" dx="16" fmlaRange="Sheet2!$A$1:$A$7" sel="3" val="0"/>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Drop" dropLines="15" dropStyle="combo" dx="16" fmlaRange="Sheet2!$A$1:$A$7" sel="2" val="0"/>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Drop" dropLines="15" dropStyle="combo" dx="16" fmlaRange="Sheet2!$A$1:$A$7" sel="4" val="0"/>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Drop" dropLines="15" dropStyle="combo" dx="16" fmlaRange="Sheet2!$A$1:$A$7" sel="5" val="0"/>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Drop" dropLines="15" dropStyle="combo" dx="16" fmlaRange="Sheet2!$A$1:$A$7" sel="7" val="0"/>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1</xdr:row>
          <xdr:rowOff>9525</xdr:rowOff>
        </xdr:from>
        <xdr:to>
          <xdr:col>3</xdr:col>
          <xdr:colOff>2047875</xdr:colOff>
          <xdr:row>2</xdr:row>
          <xdr:rowOff>9525</xdr:rowOff>
        </xdr:to>
        <xdr:sp macro="" textlink="">
          <xdr:nvSpPr>
            <xdr:cNvPr id="66561" name="Drop Down 1" hidden="1">
              <a:extLst>
                <a:ext uri="{63B3BB69-23CF-44E3-9099-C40C66FF867C}">
                  <a14:compatExt spid="_x0000_s66561"/>
                </a:ext>
                <a:ext uri="{FF2B5EF4-FFF2-40B4-BE49-F238E27FC236}">
                  <a16:creationId xmlns:a16="http://schemas.microsoft.com/office/drawing/2014/main" id="{00000000-0008-0000-0100-0000010401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11</xdr:row>
          <xdr:rowOff>47625</xdr:rowOff>
        </xdr:from>
        <xdr:to>
          <xdr:col>4</xdr:col>
          <xdr:colOff>2838450</xdr:colOff>
          <xdr:row>11</xdr:row>
          <xdr:rowOff>276225</xdr:rowOff>
        </xdr:to>
        <xdr:sp macro="" textlink="">
          <xdr:nvSpPr>
            <xdr:cNvPr id="66568" name="Drop Down 8" hidden="1">
              <a:extLst>
                <a:ext uri="{63B3BB69-23CF-44E3-9099-C40C66FF867C}">
                  <a14:compatExt spid="_x0000_s66568"/>
                </a:ext>
                <a:ext uri="{FF2B5EF4-FFF2-40B4-BE49-F238E27FC236}">
                  <a16:creationId xmlns:a16="http://schemas.microsoft.com/office/drawing/2014/main" id="{00000000-0008-0000-0100-0000080401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12</xdr:row>
          <xdr:rowOff>47625</xdr:rowOff>
        </xdr:from>
        <xdr:to>
          <xdr:col>4</xdr:col>
          <xdr:colOff>2828925</xdr:colOff>
          <xdr:row>12</xdr:row>
          <xdr:rowOff>276225</xdr:rowOff>
        </xdr:to>
        <xdr:sp macro="" textlink="">
          <xdr:nvSpPr>
            <xdr:cNvPr id="66569" name="Drop Down 9" hidden="1">
              <a:extLst>
                <a:ext uri="{63B3BB69-23CF-44E3-9099-C40C66FF867C}">
                  <a14:compatExt spid="_x0000_s66569"/>
                </a:ext>
                <a:ext uri="{FF2B5EF4-FFF2-40B4-BE49-F238E27FC236}">
                  <a16:creationId xmlns:a16="http://schemas.microsoft.com/office/drawing/2014/main" id="{00000000-0008-0000-0100-0000090401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13</xdr:row>
          <xdr:rowOff>47625</xdr:rowOff>
        </xdr:from>
        <xdr:to>
          <xdr:col>4</xdr:col>
          <xdr:colOff>2838450</xdr:colOff>
          <xdr:row>13</xdr:row>
          <xdr:rowOff>276225</xdr:rowOff>
        </xdr:to>
        <xdr:sp macro="" textlink="">
          <xdr:nvSpPr>
            <xdr:cNvPr id="66570" name="Drop Down 10" hidden="1">
              <a:extLst>
                <a:ext uri="{63B3BB69-23CF-44E3-9099-C40C66FF867C}">
                  <a14:compatExt spid="_x0000_s66570"/>
                </a:ext>
                <a:ext uri="{FF2B5EF4-FFF2-40B4-BE49-F238E27FC236}">
                  <a16:creationId xmlns:a16="http://schemas.microsoft.com/office/drawing/2014/main" id="{00000000-0008-0000-0100-00000A0401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14</xdr:row>
          <xdr:rowOff>47625</xdr:rowOff>
        </xdr:from>
        <xdr:to>
          <xdr:col>4</xdr:col>
          <xdr:colOff>2828925</xdr:colOff>
          <xdr:row>14</xdr:row>
          <xdr:rowOff>276225</xdr:rowOff>
        </xdr:to>
        <xdr:sp macro="" textlink="">
          <xdr:nvSpPr>
            <xdr:cNvPr id="66571" name="Drop Down 11" hidden="1">
              <a:extLst>
                <a:ext uri="{63B3BB69-23CF-44E3-9099-C40C66FF867C}">
                  <a14:compatExt spid="_x0000_s66571"/>
                </a:ext>
                <a:ext uri="{FF2B5EF4-FFF2-40B4-BE49-F238E27FC236}">
                  <a16:creationId xmlns:a16="http://schemas.microsoft.com/office/drawing/2014/main" id="{00000000-0008-0000-0100-00000B0401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15</xdr:row>
          <xdr:rowOff>47625</xdr:rowOff>
        </xdr:from>
        <xdr:to>
          <xdr:col>4</xdr:col>
          <xdr:colOff>2828925</xdr:colOff>
          <xdr:row>15</xdr:row>
          <xdr:rowOff>276225</xdr:rowOff>
        </xdr:to>
        <xdr:sp macro="" textlink="">
          <xdr:nvSpPr>
            <xdr:cNvPr id="66572" name="Drop Down 12" hidden="1">
              <a:extLst>
                <a:ext uri="{63B3BB69-23CF-44E3-9099-C40C66FF867C}">
                  <a14:compatExt spid="_x0000_s66572"/>
                </a:ext>
                <a:ext uri="{FF2B5EF4-FFF2-40B4-BE49-F238E27FC236}">
                  <a16:creationId xmlns:a16="http://schemas.microsoft.com/office/drawing/2014/main" id="{00000000-0008-0000-0100-00000C0401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19</xdr:row>
          <xdr:rowOff>0</xdr:rowOff>
        </xdr:from>
        <xdr:to>
          <xdr:col>6</xdr:col>
          <xdr:colOff>0</xdr:colOff>
          <xdr:row>20</xdr:row>
          <xdr:rowOff>28575</xdr:rowOff>
        </xdr:to>
        <xdr:sp macro="" textlink="">
          <xdr:nvSpPr>
            <xdr:cNvPr id="66573" name="Check Box 13" hidden="1">
              <a:extLst>
                <a:ext uri="{63B3BB69-23CF-44E3-9099-C40C66FF867C}">
                  <a14:compatExt spid="_x0000_s66573"/>
                </a:ext>
                <a:ext uri="{FF2B5EF4-FFF2-40B4-BE49-F238E27FC236}">
                  <a16:creationId xmlns:a16="http://schemas.microsoft.com/office/drawing/2014/main" id="{00000000-0008-0000-0100-00000D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20</xdr:row>
          <xdr:rowOff>0</xdr:rowOff>
        </xdr:from>
        <xdr:to>
          <xdr:col>6</xdr:col>
          <xdr:colOff>0</xdr:colOff>
          <xdr:row>21</xdr:row>
          <xdr:rowOff>0</xdr:rowOff>
        </xdr:to>
        <xdr:sp macro="" textlink="">
          <xdr:nvSpPr>
            <xdr:cNvPr id="66574" name="Check Box 14" hidden="1">
              <a:extLst>
                <a:ext uri="{63B3BB69-23CF-44E3-9099-C40C66FF867C}">
                  <a14:compatExt spid="_x0000_s66574"/>
                </a:ext>
                <a:ext uri="{FF2B5EF4-FFF2-40B4-BE49-F238E27FC236}">
                  <a16:creationId xmlns:a16="http://schemas.microsoft.com/office/drawing/2014/main" id="{00000000-0008-0000-0100-00000E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21</xdr:row>
          <xdr:rowOff>0</xdr:rowOff>
        </xdr:from>
        <xdr:to>
          <xdr:col>6</xdr:col>
          <xdr:colOff>0</xdr:colOff>
          <xdr:row>22</xdr:row>
          <xdr:rowOff>9525</xdr:rowOff>
        </xdr:to>
        <xdr:sp macro="" textlink="">
          <xdr:nvSpPr>
            <xdr:cNvPr id="66575" name="Check Box 15" hidden="1">
              <a:extLst>
                <a:ext uri="{63B3BB69-23CF-44E3-9099-C40C66FF867C}">
                  <a14:compatExt spid="_x0000_s66575"/>
                </a:ext>
                <a:ext uri="{FF2B5EF4-FFF2-40B4-BE49-F238E27FC236}">
                  <a16:creationId xmlns:a16="http://schemas.microsoft.com/office/drawing/2014/main" id="{00000000-0008-0000-0100-00000F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22</xdr:row>
          <xdr:rowOff>0</xdr:rowOff>
        </xdr:from>
        <xdr:to>
          <xdr:col>6</xdr:col>
          <xdr:colOff>0</xdr:colOff>
          <xdr:row>23</xdr:row>
          <xdr:rowOff>0</xdr:rowOff>
        </xdr:to>
        <xdr:sp macro="" textlink="">
          <xdr:nvSpPr>
            <xdr:cNvPr id="66576" name="Check Box 16" hidden="1">
              <a:extLst>
                <a:ext uri="{63B3BB69-23CF-44E3-9099-C40C66FF867C}">
                  <a14:compatExt spid="_x0000_s66576"/>
                </a:ext>
                <a:ext uri="{FF2B5EF4-FFF2-40B4-BE49-F238E27FC236}">
                  <a16:creationId xmlns:a16="http://schemas.microsoft.com/office/drawing/2014/main" id="{00000000-0008-0000-0100-000010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23</xdr:row>
          <xdr:rowOff>0</xdr:rowOff>
        </xdr:from>
        <xdr:to>
          <xdr:col>6</xdr:col>
          <xdr:colOff>0</xdr:colOff>
          <xdr:row>24</xdr:row>
          <xdr:rowOff>0</xdr:rowOff>
        </xdr:to>
        <xdr:sp macro="" textlink="">
          <xdr:nvSpPr>
            <xdr:cNvPr id="66577" name="Check Box 17" hidden="1">
              <a:extLst>
                <a:ext uri="{63B3BB69-23CF-44E3-9099-C40C66FF867C}">
                  <a14:compatExt spid="_x0000_s66577"/>
                </a:ext>
                <a:ext uri="{FF2B5EF4-FFF2-40B4-BE49-F238E27FC236}">
                  <a16:creationId xmlns:a16="http://schemas.microsoft.com/office/drawing/2014/main" id="{00000000-0008-0000-0100-000011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24</xdr:row>
          <xdr:rowOff>9525</xdr:rowOff>
        </xdr:from>
        <xdr:to>
          <xdr:col>6</xdr:col>
          <xdr:colOff>0</xdr:colOff>
          <xdr:row>24</xdr:row>
          <xdr:rowOff>409575</xdr:rowOff>
        </xdr:to>
        <xdr:sp macro="" textlink="">
          <xdr:nvSpPr>
            <xdr:cNvPr id="66578" name="Check Box 18" hidden="1">
              <a:extLst>
                <a:ext uri="{63B3BB69-23CF-44E3-9099-C40C66FF867C}">
                  <a14:compatExt spid="_x0000_s66578"/>
                </a:ext>
                <a:ext uri="{FF2B5EF4-FFF2-40B4-BE49-F238E27FC236}">
                  <a16:creationId xmlns:a16="http://schemas.microsoft.com/office/drawing/2014/main" id="{00000000-0008-0000-0100-000012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25</xdr:row>
          <xdr:rowOff>0</xdr:rowOff>
        </xdr:from>
        <xdr:to>
          <xdr:col>6</xdr:col>
          <xdr:colOff>0</xdr:colOff>
          <xdr:row>26</xdr:row>
          <xdr:rowOff>0</xdr:rowOff>
        </xdr:to>
        <xdr:sp macro="" textlink="">
          <xdr:nvSpPr>
            <xdr:cNvPr id="66579" name="Check Box 19" hidden="1">
              <a:extLst>
                <a:ext uri="{63B3BB69-23CF-44E3-9099-C40C66FF867C}">
                  <a14:compatExt spid="_x0000_s66579"/>
                </a:ext>
                <a:ext uri="{FF2B5EF4-FFF2-40B4-BE49-F238E27FC236}">
                  <a16:creationId xmlns:a16="http://schemas.microsoft.com/office/drawing/2014/main" id="{00000000-0008-0000-0100-000013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26</xdr:row>
          <xdr:rowOff>0</xdr:rowOff>
        </xdr:from>
        <xdr:to>
          <xdr:col>6</xdr:col>
          <xdr:colOff>0</xdr:colOff>
          <xdr:row>27</xdr:row>
          <xdr:rowOff>0</xdr:rowOff>
        </xdr:to>
        <xdr:sp macro="" textlink="">
          <xdr:nvSpPr>
            <xdr:cNvPr id="66580" name="Check Box 20" hidden="1">
              <a:extLst>
                <a:ext uri="{63B3BB69-23CF-44E3-9099-C40C66FF867C}">
                  <a14:compatExt spid="_x0000_s66580"/>
                </a:ext>
                <a:ext uri="{FF2B5EF4-FFF2-40B4-BE49-F238E27FC236}">
                  <a16:creationId xmlns:a16="http://schemas.microsoft.com/office/drawing/2014/main" id="{00000000-0008-0000-0100-000014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27</xdr:row>
          <xdr:rowOff>19050</xdr:rowOff>
        </xdr:from>
        <xdr:to>
          <xdr:col>6</xdr:col>
          <xdr:colOff>0</xdr:colOff>
          <xdr:row>28</xdr:row>
          <xdr:rowOff>9525</xdr:rowOff>
        </xdr:to>
        <xdr:sp macro="" textlink="">
          <xdr:nvSpPr>
            <xdr:cNvPr id="66581" name="Check Box 21" hidden="1">
              <a:extLst>
                <a:ext uri="{63B3BB69-23CF-44E3-9099-C40C66FF867C}">
                  <a14:compatExt spid="_x0000_s66581"/>
                </a:ext>
                <a:ext uri="{FF2B5EF4-FFF2-40B4-BE49-F238E27FC236}">
                  <a16:creationId xmlns:a16="http://schemas.microsoft.com/office/drawing/2014/main" id="{00000000-0008-0000-0100-000015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28</xdr:row>
          <xdr:rowOff>0</xdr:rowOff>
        </xdr:from>
        <xdr:to>
          <xdr:col>6</xdr:col>
          <xdr:colOff>0</xdr:colOff>
          <xdr:row>29</xdr:row>
          <xdr:rowOff>19050</xdr:rowOff>
        </xdr:to>
        <xdr:sp macro="" textlink="">
          <xdr:nvSpPr>
            <xdr:cNvPr id="66582" name="Check Box 22" hidden="1">
              <a:extLst>
                <a:ext uri="{63B3BB69-23CF-44E3-9099-C40C66FF867C}">
                  <a14:compatExt spid="_x0000_s66582"/>
                </a:ext>
                <a:ext uri="{FF2B5EF4-FFF2-40B4-BE49-F238E27FC236}">
                  <a16:creationId xmlns:a16="http://schemas.microsoft.com/office/drawing/2014/main" id="{00000000-0008-0000-0100-000016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29</xdr:row>
          <xdr:rowOff>0</xdr:rowOff>
        </xdr:from>
        <xdr:to>
          <xdr:col>6</xdr:col>
          <xdr:colOff>0</xdr:colOff>
          <xdr:row>30</xdr:row>
          <xdr:rowOff>0</xdr:rowOff>
        </xdr:to>
        <xdr:sp macro="" textlink="">
          <xdr:nvSpPr>
            <xdr:cNvPr id="66583" name="Check Box 23" hidden="1">
              <a:extLst>
                <a:ext uri="{63B3BB69-23CF-44E3-9099-C40C66FF867C}">
                  <a14:compatExt spid="_x0000_s66583"/>
                </a:ext>
                <a:ext uri="{FF2B5EF4-FFF2-40B4-BE49-F238E27FC236}">
                  <a16:creationId xmlns:a16="http://schemas.microsoft.com/office/drawing/2014/main" id="{00000000-0008-0000-0100-000017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30</xdr:row>
          <xdr:rowOff>0</xdr:rowOff>
        </xdr:from>
        <xdr:to>
          <xdr:col>6</xdr:col>
          <xdr:colOff>0</xdr:colOff>
          <xdr:row>31</xdr:row>
          <xdr:rowOff>9525</xdr:rowOff>
        </xdr:to>
        <xdr:sp macro="" textlink="">
          <xdr:nvSpPr>
            <xdr:cNvPr id="66584" name="Check Box 24" hidden="1">
              <a:extLst>
                <a:ext uri="{63B3BB69-23CF-44E3-9099-C40C66FF867C}">
                  <a14:compatExt spid="_x0000_s66584"/>
                </a:ext>
                <a:ext uri="{FF2B5EF4-FFF2-40B4-BE49-F238E27FC236}">
                  <a16:creationId xmlns:a16="http://schemas.microsoft.com/office/drawing/2014/main" id="{00000000-0008-0000-0100-000018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31</xdr:row>
          <xdr:rowOff>0</xdr:rowOff>
        </xdr:from>
        <xdr:to>
          <xdr:col>6</xdr:col>
          <xdr:colOff>0</xdr:colOff>
          <xdr:row>32</xdr:row>
          <xdr:rowOff>0</xdr:rowOff>
        </xdr:to>
        <xdr:sp macro="" textlink="">
          <xdr:nvSpPr>
            <xdr:cNvPr id="66585" name="Check Box 25" hidden="1">
              <a:extLst>
                <a:ext uri="{63B3BB69-23CF-44E3-9099-C40C66FF867C}">
                  <a14:compatExt spid="_x0000_s66585"/>
                </a:ext>
                <a:ext uri="{FF2B5EF4-FFF2-40B4-BE49-F238E27FC236}">
                  <a16:creationId xmlns:a16="http://schemas.microsoft.com/office/drawing/2014/main" id="{00000000-0008-0000-0100-00001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32</xdr:row>
          <xdr:rowOff>0</xdr:rowOff>
        </xdr:from>
        <xdr:to>
          <xdr:col>6</xdr:col>
          <xdr:colOff>0</xdr:colOff>
          <xdr:row>32</xdr:row>
          <xdr:rowOff>371475</xdr:rowOff>
        </xdr:to>
        <xdr:sp macro="" textlink="">
          <xdr:nvSpPr>
            <xdr:cNvPr id="66586" name="Check Box 26" hidden="1">
              <a:extLst>
                <a:ext uri="{63B3BB69-23CF-44E3-9099-C40C66FF867C}">
                  <a14:compatExt spid="_x0000_s66586"/>
                </a:ext>
                <a:ext uri="{FF2B5EF4-FFF2-40B4-BE49-F238E27FC236}">
                  <a16:creationId xmlns:a16="http://schemas.microsoft.com/office/drawing/2014/main" id="{00000000-0008-0000-0100-00001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33</xdr:row>
          <xdr:rowOff>9525</xdr:rowOff>
        </xdr:from>
        <xdr:to>
          <xdr:col>6</xdr:col>
          <xdr:colOff>0</xdr:colOff>
          <xdr:row>34</xdr:row>
          <xdr:rowOff>9525</xdr:rowOff>
        </xdr:to>
        <xdr:sp macro="" textlink="">
          <xdr:nvSpPr>
            <xdr:cNvPr id="66587" name="Check Box 27" hidden="1">
              <a:extLst>
                <a:ext uri="{63B3BB69-23CF-44E3-9099-C40C66FF867C}">
                  <a14:compatExt spid="_x0000_s66587"/>
                </a:ext>
                <a:ext uri="{FF2B5EF4-FFF2-40B4-BE49-F238E27FC236}">
                  <a16:creationId xmlns:a16="http://schemas.microsoft.com/office/drawing/2014/main" id="{00000000-0008-0000-0100-00001B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34</xdr:row>
          <xdr:rowOff>0</xdr:rowOff>
        </xdr:from>
        <xdr:to>
          <xdr:col>6</xdr:col>
          <xdr:colOff>0</xdr:colOff>
          <xdr:row>35</xdr:row>
          <xdr:rowOff>19050</xdr:rowOff>
        </xdr:to>
        <xdr:sp macro="" textlink="">
          <xdr:nvSpPr>
            <xdr:cNvPr id="66588" name="Check Box 28" hidden="1">
              <a:extLst>
                <a:ext uri="{63B3BB69-23CF-44E3-9099-C40C66FF867C}">
                  <a14:compatExt spid="_x0000_s66588"/>
                </a:ext>
                <a:ext uri="{FF2B5EF4-FFF2-40B4-BE49-F238E27FC236}">
                  <a16:creationId xmlns:a16="http://schemas.microsoft.com/office/drawing/2014/main" id="{00000000-0008-0000-0100-00001C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319087</xdr:colOff>
      <xdr:row>1</xdr:row>
      <xdr:rowOff>171449</xdr:rowOff>
    </xdr:from>
    <xdr:to>
      <xdr:col>9</xdr:col>
      <xdr:colOff>557212</xdr:colOff>
      <xdr:row>9</xdr:row>
      <xdr:rowOff>33337</xdr:rowOff>
    </xdr:to>
    <xdr:sp macro="" textlink="">
      <xdr:nvSpPr>
        <xdr:cNvPr id="32" name="Left Arrow 31">
          <a:extLst>
            <a:ext uri="{FF2B5EF4-FFF2-40B4-BE49-F238E27FC236}">
              <a16:creationId xmlns:a16="http://schemas.microsoft.com/office/drawing/2014/main" id="{00000000-0008-0000-0100-000020000000}"/>
            </a:ext>
          </a:extLst>
        </xdr:cNvPr>
        <xdr:cNvSpPr/>
      </xdr:nvSpPr>
      <xdr:spPr bwMode="auto">
        <a:xfrm>
          <a:off x="6081712" y="361949"/>
          <a:ext cx="9001125" cy="1457326"/>
        </a:xfrm>
        <a:prstGeom prst="leftArrow">
          <a:avLst/>
        </a:prstGeom>
        <a:solidFill>
          <a:srgbClr val="FFFFFF"/>
        </a:solidFill>
        <a:ln w="9525" cap="flat" cmpd="sng" algn="ctr">
          <a:solidFill>
            <a:srgbClr val="C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en-US" sz="2400" baseline="0"/>
            <a:t>Who should we contact for additional information and/or clarifications? </a:t>
          </a:r>
          <a:endParaRPr lang="en-US" sz="2400"/>
        </a:p>
      </xdr:txBody>
    </xdr:sp>
    <xdr:clientData/>
  </xdr:twoCellAnchor>
  <xdr:twoCellAnchor>
    <xdr:from>
      <xdr:col>11</xdr:col>
      <xdr:colOff>178932</xdr:colOff>
      <xdr:row>18</xdr:row>
      <xdr:rowOff>326572</xdr:rowOff>
    </xdr:from>
    <xdr:to>
      <xdr:col>20</xdr:col>
      <xdr:colOff>1238249</xdr:colOff>
      <xdr:row>25</xdr:row>
      <xdr:rowOff>26534</xdr:rowOff>
    </xdr:to>
    <xdr:sp macro="" textlink="">
      <xdr:nvSpPr>
        <xdr:cNvPr id="33" name="Left Arrow 32">
          <a:extLst>
            <a:ext uri="{FF2B5EF4-FFF2-40B4-BE49-F238E27FC236}">
              <a16:creationId xmlns:a16="http://schemas.microsoft.com/office/drawing/2014/main" id="{00000000-0008-0000-0100-000021000000}"/>
            </a:ext>
          </a:extLst>
        </xdr:cNvPr>
        <xdr:cNvSpPr/>
      </xdr:nvSpPr>
      <xdr:spPr bwMode="auto">
        <a:xfrm>
          <a:off x="17952582" y="4555672"/>
          <a:ext cx="8412617" cy="2957512"/>
        </a:xfrm>
        <a:prstGeom prst="leftArrow">
          <a:avLst/>
        </a:prstGeom>
        <a:solidFill>
          <a:srgbClr val="FFFFFF"/>
        </a:solidFill>
        <a:ln w="9525" cap="flat" cmpd="sng" algn="ctr">
          <a:solidFill>
            <a:srgbClr val="C00000"/>
          </a:solidFill>
          <a:prstDash val="solid"/>
          <a:round/>
          <a:headEnd type="none" w="med" len="med"/>
          <a:tailEnd type="none" w="med" len="med"/>
        </a:ln>
        <a:effectLst/>
      </xdr:spPr>
      <xdr:txBody>
        <a:bodyPr vertOverflow="clip" horzOverflow="clip" wrap="square" lIns="18288" tIns="0" rIns="0" bIns="0" rtlCol="0" anchor="t" upright="1"/>
        <a:lstStyle/>
        <a:p>
          <a:pPr algn="l"/>
          <a:br>
            <a:rPr lang="en-US" sz="1100"/>
          </a:br>
          <a:r>
            <a:rPr lang="en-US" sz="2400"/>
            <a:t>Collections data:</a:t>
          </a:r>
          <a:r>
            <a:rPr lang="en-US" sz="2400" baseline="0"/>
            <a:t> total amount collected, total number of cases and individuals associated with cases, and cost </a:t>
          </a:r>
          <a:r>
            <a:rPr lang="en-US" sz="2400" b="1" baseline="0"/>
            <a:t>per collection activity </a:t>
          </a:r>
          <a:endParaRPr lang="en-US" sz="2400" b="1"/>
        </a:p>
      </xdr:txBody>
    </xdr:sp>
    <xdr:clientData/>
  </xdr:twoCellAnchor>
  <xdr:twoCellAnchor>
    <xdr:from>
      <xdr:col>4</xdr:col>
      <xdr:colOff>2857500</xdr:colOff>
      <xdr:row>46</xdr:row>
      <xdr:rowOff>47624</xdr:rowOff>
    </xdr:from>
    <xdr:to>
      <xdr:col>7</xdr:col>
      <xdr:colOff>1000124</xdr:colOff>
      <xdr:row>53</xdr:row>
      <xdr:rowOff>47624</xdr:rowOff>
    </xdr:to>
    <xdr:sp macro="" textlink="">
      <xdr:nvSpPr>
        <xdr:cNvPr id="34" name="Left Arrow 33">
          <a:extLst>
            <a:ext uri="{FF2B5EF4-FFF2-40B4-BE49-F238E27FC236}">
              <a16:creationId xmlns:a16="http://schemas.microsoft.com/office/drawing/2014/main" id="{00000000-0008-0000-0100-000022000000}"/>
            </a:ext>
          </a:extLst>
        </xdr:cNvPr>
        <xdr:cNvSpPr/>
      </xdr:nvSpPr>
      <xdr:spPr bwMode="auto">
        <a:xfrm>
          <a:off x="8620125" y="13549312"/>
          <a:ext cx="4167187" cy="1524000"/>
        </a:xfrm>
        <a:prstGeom prst="leftArrow">
          <a:avLst>
            <a:gd name="adj1" fmla="val 50000"/>
            <a:gd name="adj2" fmla="val 50000"/>
          </a:avLst>
        </a:prstGeom>
        <a:solidFill>
          <a:srgbClr val="FFFFFF"/>
        </a:solidFill>
        <a:ln w="9525" cap="flat" cmpd="sng" algn="ctr">
          <a:solidFill>
            <a:srgbClr val="C00000"/>
          </a:solidFill>
          <a:prstDash val="solid"/>
          <a:round/>
          <a:headEnd type="none" w="med" len="med"/>
          <a:tailEnd type="none" w="med" len="med"/>
        </a:ln>
        <a:effectLst/>
      </xdr:spPr>
      <xdr:txBody>
        <a:bodyPr vertOverflow="clip" horzOverflow="clip" wrap="square" lIns="18288" tIns="0" rIns="0" bIns="0" rtlCol="0" anchor="t" upright="1"/>
        <a:lstStyle/>
        <a:p>
          <a:pPr algn="l"/>
          <a:br>
            <a:rPr lang="en-US" sz="1100"/>
          </a:br>
          <a:r>
            <a:rPr lang="en-US" sz="2400" baseline="0"/>
            <a:t>Collections activities </a:t>
          </a:r>
          <a:r>
            <a:rPr lang="en-US" sz="2400" b="1" baseline="0"/>
            <a:t>Category Key</a:t>
          </a:r>
          <a:endParaRPr lang="en-US" sz="2400" b="1"/>
        </a:p>
      </xdr:txBody>
    </xdr:sp>
    <xdr:clientData/>
  </xdr:twoCellAnchor>
  <xdr:twoCellAnchor>
    <xdr:from>
      <xdr:col>4</xdr:col>
      <xdr:colOff>3690937</xdr:colOff>
      <xdr:row>9</xdr:row>
      <xdr:rowOff>128587</xdr:rowOff>
    </xdr:from>
    <xdr:to>
      <xdr:col>9</xdr:col>
      <xdr:colOff>1009650</xdr:colOff>
      <xdr:row>17</xdr:row>
      <xdr:rowOff>14287</xdr:rowOff>
    </xdr:to>
    <xdr:sp macro="" textlink="">
      <xdr:nvSpPr>
        <xdr:cNvPr id="36" name="Left Arrow 35">
          <a:extLst>
            <a:ext uri="{FF2B5EF4-FFF2-40B4-BE49-F238E27FC236}">
              <a16:creationId xmlns:a16="http://schemas.microsoft.com/office/drawing/2014/main" id="{00000000-0008-0000-0100-000024000000}"/>
            </a:ext>
          </a:extLst>
        </xdr:cNvPr>
        <xdr:cNvSpPr/>
      </xdr:nvSpPr>
      <xdr:spPr bwMode="auto">
        <a:xfrm>
          <a:off x="9453562" y="1914525"/>
          <a:ext cx="6081713" cy="1885950"/>
        </a:xfrm>
        <a:prstGeom prst="leftArrow">
          <a:avLst/>
        </a:prstGeom>
        <a:solidFill>
          <a:srgbClr val="FFFFFF"/>
        </a:solidFill>
        <a:ln w="9525" cap="flat" cmpd="sng" algn="ctr">
          <a:solidFill>
            <a:srgbClr val="C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baseline="0"/>
        </a:p>
        <a:p>
          <a:pPr algn="l"/>
          <a:r>
            <a:rPr lang="en-US" sz="2400" baseline="0"/>
            <a:t>Tell us the order by which delinquent debt referred/transferred between programs.</a:t>
          </a:r>
          <a:endParaRPr lang="en-US" sz="2400"/>
        </a:p>
      </xdr:txBody>
    </xdr:sp>
    <xdr:clientData/>
  </xdr:twoCellAnchor>
  <xdr:twoCellAnchor>
    <xdr:from>
      <xdr:col>11</xdr:col>
      <xdr:colOff>314325</xdr:colOff>
      <xdr:row>34</xdr:row>
      <xdr:rowOff>285750</xdr:rowOff>
    </xdr:from>
    <xdr:to>
      <xdr:col>20</xdr:col>
      <xdr:colOff>1071563</xdr:colOff>
      <xdr:row>50</xdr:row>
      <xdr:rowOff>115889</xdr:rowOff>
    </xdr:to>
    <xdr:sp macro="" textlink="">
      <xdr:nvSpPr>
        <xdr:cNvPr id="37" name="Left Arrow 36">
          <a:extLst>
            <a:ext uri="{FF2B5EF4-FFF2-40B4-BE49-F238E27FC236}">
              <a16:creationId xmlns:a16="http://schemas.microsoft.com/office/drawing/2014/main" id="{00000000-0008-0000-0100-000025000000}"/>
            </a:ext>
          </a:extLst>
        </xdr:cNvPr>
        <xdr:cNvSpPr/>
      </xdr:nvSpPr>
      <xdr:spPr bwMode="auto">
        <a:xfrm>
          <a:off x="18030825" y="11168063"/>
          <a:ext cx="8139113" cy="3187701"/>
        </a:xfrm>
        <a:prstGeom prst="leftArrow">
          <a:avLst/>
        </a:prstGeom>
        <a:solidFill>
          <a:srgbClr val="FFFFFF"/>
        </a:solidFill>
        <a:ln w="9525" cap="flat" cmpd="sng" algn="ctr">
          <a:solidFill>
            <a:srgbClr val="C00000"/>
          </a:solidFill>
          <a:prstDash val="solid"/>
          <a:round/>
          <a:headEnd type="none" w="med" len="med"/>
          <a:tailEnd type="none" w="med" len="med"/>
        </a:ln>
        <a:effectLst/>
      </xdr:spPr>
      <xdr:txBody>
        <a:bodyPr vertOverflow="clip" horzOverflow="clip" wrap="square" lIns="18288" tIns="0" rIns="0" bIns="0" rtlCol="0" anchor="t" upright="1"/>
        <a:lstStyle/>
        <a:p>
          <a:pPr algn="l"/>
          <a:br>
            <a:rPr lang="en-US" sz="1100"/>
          </a:br>
          <a:r>
            <a:rPr lang="en-US" sz="2400"/>
            <a:t>Additional detailed information</a:t>
          </a:r>
          <a:r>
            <a:rPr lang="en-US" sz="2400" baseline="0"/>
            <a:t> on debt resolved or satisfied through an ability to pay determination, custody credits or community service in lieu of cash payment.  </a:t>
          </a:r>
          <a:endParaRPr lang="en-US" sz="2400"/>
        </a:p>
      </xdr:txBody>
    </xdr:sp>
    <xdr:clientData/>
  </xdr:twoCellAnchor>
  <xdr:twoCellAnchor>
    <xdr:from>
      <xdr:col>7</xdr:col>
      <xdr:colOff>1119187</xdr:colOff>
      <xdr:row>50</xdr:row>
      <xdr:rowOff>57149</xdr:rowOff>
    </xdr:from>
    <xdr:to>
      <xdr:col>12</xdr:col>
      <xdr:colOff>42862</xdr:colOff>
      <xdr:row>55</xdr:row>
      <xdr:rowOff>140152</xdr:rowOff>
    </xdr:to>
    <xdr:sp macro="" textlink="">
      <xdr:nvSpPr>
        <xdr:cNvPr id="38" name="Left Arrow 33">
          <a:extLst>
            <a:ext uri="{FF2B5EF4-FFF2-40B4-BE49-F238E27FC236}">
              <a16:creationId xmlns:a16="http://schemas.microsoft.com/office/drawing/2014/main" id="{00000000-0008-0000-0100-000026000000}"/>
            </a:ext>
          </a:extLst>
        </xdr:cNvPr>
        <xdr:cNvSpPr/>
      </xdr:nvSpPr>
      <xdr:spPr bwMode="auto">
        <a:xfrm>
          <a:off x="12906375" y="14297024"/>
          <a:ext cx="5781675" cy="1249816"/>
        </a:xfrm>
        <a:prstGeom prst="leftArrow">
          <a:avLst/>
        </a:prstGeom>
        <a:solidFill>
          <a:srgbClr val="FFFFFF"/>
        </a:solidFill>
        <a:ln w="9525" cap="flat" cmpd="sng" algn="ctr">
          <a:solidFill>
            <a:schemeClr val="accent5">
              <a:lumMod val="60000"/>
              <a:lumOff val="40000"/>
            </a:schemeClr>
          </a:solidFill>
          <a:prstDash val="solid"/>
          <a:round/>
          <a:headEnd type="none" w="med" len="med"/>
          <a:tailEnd type="none" w="med" len="med"/>
        </a:ln>
        <a:effectLst/>
      </xdr:spPr>
      <xdr:txBody>
        <a:bodyPr vertOverflow="clip" horzOverflow="clip" wrap="square" lIns="18288" tIns="0" rIns="0" bIns="0" rtlCol="0" anchor="t" upright="1"/>
        <a:lstStyle/>
        <a:p>
          <a:pPr algn="l"/>
          <a:br>
            <a:rPr lang="en-US" sz="1100"/>
          </a:br>
          <a:r>
            <a:rPr lang="en-US" sz="2000" baseline="0"/>
            <a:t>Automated tally of collections activities used. </a:t>
          </a:r>
          <a:endParaRPr lang="en-US" sz="2000" b="1"/>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1368425</xdr:colOff>
      <xdr:row>31</xdr:row>
      <xdr:rowOff>102961</xdr:rowOff>
    </xdr:from>
    <xdr:to>
      <xdr:col>5</xdr:col>
      <xdr:colOff>238125</xdr:colOff>
      <xdr:row>43</xdr:row>
      <xdr:rowOff>1</xdr:rowOff>
    </xdr:to>
    <xdr:sp macro="" textlink="">
      <xdr:nvSpPr>
        <xdr:cNvPr id="4" name="Rectangular Callout 3">
          <a:extLst>
            <a:ext uri="{FF2B5EF4-FFF2-40B4-BE49-F238E27FC236}">
              <a16:creationId xmlns:a16="http://schemas.microsoft.com/office/drawing/2014/main" id="{00000000-0008-0000-0D00-000004000000}"/>
            </a:ext>
          </a:extLst>
        </xdr:cNvPr>
        <xdr:cNvSpPr/>
      </xdr:nvSpPr>
      <xdr:spPr bwMode="auto">
        <a:xfrm>
          <a:off x="1987550" y="7357836"/>
          <a:ext cx="5791200" cy="1802040"/>
        </a:xfrm>
        <a:prstGeom prst="wedgeRectCallout">
          <a:avLst>
            <a:gd name="adj1" fmla="val 20121"/>
            <a:gd name="adj2" fmla="val -101693"/>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endParaRPr lang="en-US" sz="1100"/>
        </a:p>
        <a:p>
          <a:pPr algn="ctr"/>
          <a:r>
            <a:rPr lang="en-US" sz="1800" b="1" baseline="0">
              <a:latin typeface="Constantia" panose="02030602050306030303" pitchFamily="18" charset="0"/>
            </a:rPr>
            <a:t>From 2019-20 CRT: </a:t>
          </a:r>
        </a:p>
        <a:p>
          <a:pPr algn="ctr"/>
          <a:r>
            <a:rPr lang="en-US" sz="1800" b="1" baseline="0">
              <a:latin typeface="Constantia" panose="02030602050306030303" pitchFamily="18" charset="0"/>
            </a:rPr>
            <a:t>Number of Cases - Ending Balance</a:t>
          </a:r>
        </a:p>
        <a:p>
          <a:pPr algn="ctr"/>
          <a:r>
            <a:rPr lang="en-US" sz="1800" b="1" baseline="0">
              <a:solidFill>
                <a:sysClr val="windowText" lastClr="000000"/>
              </a:solidFill>
              <a:latin typeface="Constantia" panose="02030602050306030303" pitchFamily="18" charset="0"/>
            </a:rPr>
            <a:t>Row 26, Column  AE</a:t>
          </a:r>
        </a:p>
      </xdr:txBody>
    </xdr:sp>
    <xdr:clientData/>
  </xdr:twoCellAnchor>
  <xdr:twoCellAnchor>
    <xdr:from>
      <xdr:col>2</xdr:col>
      <xdr:colOff>1889125</xdr:colOff>
      <xdr:row>2</xdr:row>
      <xdr:rowOff>15875</xdr:rowOff>
    </xdr:from>
    <xdr:to>
      <xdr:col>4</xdr:col>
      <xdr:colOff>982890</xdr:colOff>
      <xdr:row>12</xdr:row>
      <xdr:rowOff>96611</xdr:rowOff>
    </xdr:to>
    <xdr:sp macro="" textlink="">
      <xdr:nvSpPr>
        <xdr:cNvPr id="5" name="Rectangular Callout 2">
          <a:extLst>
            <a:ext uri="{FF2B5EF4-FFF2-40B4-BE49-F238E27FC236}">
              <a16:creationId xmlns:a16="http://schemas.microsoft.com/office/drawing/2014/main" id="{00000000-0008-0000-0D00-000005000000}"/>
            </a:ext>
          </a:extLst>
        </xdr:cNvPr>
        <xdr:cNvSpPr/>
      </xdr:nvSpPr>
      <xdr:spPr bwMode="auto">
        <a:xfrm>
          <a:off x="2508250" y="333375"/>
          <a:ext cx="3761015" cy="1668236"/>
        </a:xfrm>
        <a:prstGeom prst="wedgeRectCallout">
          <a:avLst>
            <a:gd name="adj1" fmla="val 39497"/>
            <a:gd name="adj2" fmla="val 108988"/>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sysClr val="windowText" lastClr="000000"/>
              </a:solidFill>
              <a:effectLst/>
              <a:uLnTx/>
              <a:uFillTx/>
              <a:latin typeface="Constantia" panose="02030602050306030303" pitchFamily="18" charset="0"/>
            </a:rPr>
            <a:t>From FY 2012-20 CRT: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800" b="1" i="0" u="none" strike="noStrike" kern="0" cap="none" spc="0" normalizeH="0" baseline="0" noProof="0">
            <a:ln>
              <a:noFill/>
            </a:ln>
            <a:solidFill>
              <a:sysClr val="windowText" lastClr="000000"/>
            </a:solidFill>
            <a:effectLst/>
            <a:uLnTx/>
            <a:uFillTx/>
            <a:latin typeface="Constantia" panose="02030602050306030303"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sysClr val="windowText" lastClr="000000"/>
              </a:solidFill>
              <a:effectLst/>
              <a:uLnTx/>
              <a:uFillTx/>
              <a:latin typeface="Constantia" panose="02030602050306030303" pitchFamily="18" charset="0"/>
            </a:rPr>
            <a:t>Value of Cases- Ending Balance </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800" b="1" i="0" u="none" strike="noStrike" kern="0" cap="none" spc="0" normalizeH="0" baseline="0" noProof="0">
            <a:ln>
              <a:noFill/>
            </a:ln>
            <a:solidFill>
              <a:sysClr val="windowText" lastClr="000000"/>
            </a:solidFill>
            <a:effectLst/>
            <a:uLnTx/>
            <a:uFillTx/>
            <a:latin typeface="Constantia" panose="02030602050306030303"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sysClr val="windowText" lastClr="000000"/>
              </a:solidFill>
              <a:effectLst/>
              <a:uLnTx/>
              <a:uFillTx/>
              <a:latin typeface="Constantia" panose="02030602050306030303" pitchFamily="18" charset="0"/>
            </a:rPr>
            <a:t>Row 26, Column AF</a:t>
          </a:r>
        </a:p>
      </xdr:txBody>
    </xdr:sp>
    <xdr:clientData/>
  </xdr:twoCellAnchor>
  <xdr:twoCellAnchor>
    <xdr:from>
      <xdr:col>7</xdr:col>
      <xdr:colOff>47625</xdr:colOff>
      <xdr:row>32</xdr:row>
      <xdr:rowOff>142875</xdr:rowOff>
    </xdr:from>
    <xdr:to>
      <xdr:col>9</xdr:col>
      <xdr:colOff>808717</xdr:colOff>
      <xdr:row>43</xdr:row>
      <xdr:rowOff>75747</xdr:rowOff>
    </xdr:to>
    <xdr:sp macro="" textlink="">
      <xdr:nvSpPr>
        <xdr:cNvPr id="6" name="Rectangular Callout 7">
          <a:extLst>
            <a:ext uri="{FF2B5EF4-FFF2-40B4-BE49-F238E27FC236}">
              <a16:creationId xmlns:a16="http://schemas.microsoft.com/office/drawing/2014/main" id="{00000000-0008-0000-0D00-000006000000}"/>
            </a:ext>
          </a:extLst>
        </xdr:cNvPr>
        <xdr:cNvSpPr/>
      </xdr:nvSpPr>
      <xdr:spPr bwMode="auto">
        <a:xfrm>
          <a:off x="10715625" y="7556500"/>
          <a:ext cx="4634592" cy="1679122"/>
        </a:xfrm>
        <a:prstGeom prst="wedgeRectCallout">
          <a:avLst>
            <a:gd name="adj1" fmla="val -45942"/>
            <a:gd name="adj2" fmla="val -132462"/>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endParaRPr lang="en-US" sz="1100"/>
        </a:p>
        <a:p>
          <a:pPr algn="ctr"/>
          <a:r>
            <a:rPr lang="en-US" sz="1800" b="1" baseline="0">
              <a:latin typeface="Constantia" panose="02030602050306030303" pitchFamily="18" charset="0"/>
            </a:rPr>
            <a:t>All mock collections information in this section corresponds to Sample Data #2  </a:t>
          </a:r>
        </a:p>
        <a:p>
          <a:pPr algn="ctr"/>
          <a:r>
            <a:rPr lang="en-US" sz="1800" b="1" baseline="0">
              <a:latin typeface="Constantia" panose="02030602050306030303" pitchFamily="18" charset="0"/>
            </a:rPr>
            <a:t> </a:t>
          </a:r>
        </a:p>
      </xdr:txBody>
    </xdr:sp>
    <xdr:clientData/>
  </xdr:twoCellAnchor>
  <xdr:twoCellAnchor>
    <xdr:from>
      <xdr:col>11</xdr:col>
      <xdr:colOff>508000</xdr:colOff>
      <xdr:row>34</xdr:row>
      <xdr:rowOff>63500</xdr:rowOff>
    </xdr:from>
    <xdr:to>
      <xdr:col>15</xdr:col>
      <xdr:colOff>47625</xdr:colOff>
      <xdr:row>44</xdr:row>
      <xdr:rowOff>35379</xdr:rowOff>
    </xdr:to>
    <xdr:sp macro="" textlink="">
      <xdr:nvSpPr>
        <xdr:cNvPr id="8" name="Rectangular Callout 4">
          <a:extLst>
            <a:ext uri="{FF2B5EF4-FFF2-40B4-BE49-F238E27FC236}">
              <a16:creationId xmlns:a16="http://schemas.microsoft.com/office/drawing/2014/main" id="{00000000-0008-0000-0D00-000008000000}"/>
            </a:ext>
          </a:extLst>
        </xdr:cNvPr>
        <xdr:cNvSpPr/>
      </xdr:nvSpPr>
      <xdr:spPr bwMode="auto">
        <a:xfrm>
          <a:off x="18557875" y="7794625"/>
          <a:ext cx="4984750" cy="1559379"/>
        </a:xfrm>
        <a:prstGeom prst="wedgeRectCallout">
          <a:avLst>
            <a:gd name="adj1" fmla="val 1759"/>
            <a:gd name="adj2" fmla="val -160170"/>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endParaRPr lang="en-US" sz="1100"/>
        </a:p>
        <a:p>
          <a:pPr algn="ctr"/>
          <a:r>
            <a:rPr lang="en-US" sz="1800" b="1" baseline="0">
              <a:latin typeface="Constantia" panose="02030602050306030303" pitchFamily="18" charset="0"/>
            </a:rPr>
            <a:t>Value of default balance carried over from prior year and any </a:t>
          </a:r>
          <a:r>
            <a:rPr lang="en-US" sz="1800" b="1" baseline="0">
              <a:solidFill>
                <a:sysClr val="windowText" lastClr="000000"/>
              </a:solidFill>
              <a:latin typeface="Constantia" panose="02030602050306030303" pitchFamily="18" charset="0"/>
            </a:rPr>
            <a:t>payments received from those accounts in 2019-20.</a:t>
          </a:r>
        </a:p>
        <a:p>
          <a:pPr algn="ctr"/>
          <a:endParaRPr lang="en-US" sz="1800" b="1" baseline="0">
            <a:latin typeface="Constantia" panose="02030602050306030303" pitchFamily="18" charset="0"/>
          </a:endParaRPr>
        </a:p>
        <a:p>
          <a:pPr algn="ctr"/>
          <a:r>
            <a:rPr lang="en-US" sz="1800" b="1" baseline="0">
              <a:latin typeface="Constantia" panose="02030602050306030303" pitchFamily="18" charset="0"/>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1428750</xdr:colOff>
      <xdr:row>59</xdr:row>
      <xdr:rowOff>126999</xdr:rowOff>
    </xdr:from>
    <xdr:to>
      <xdr:col>12</xdr:col>
      <xdr:colOff>952500</xdr:colOff>
      <xdr:row>81</xdr:row>
      <xdr:rowOff>63500</xdr:rowOff>
    </xdr:to>
    <xdr:sp macro="" textlink="">
      <xdr:nvSpPr>
        <xdr:cNvPr id="3" name="Rounded Rectangular Callout 2">
          <a:extLst>
            <a:ext uri="{FF2B5EF4-FFF2-40B4-BE49-F238E27FC236}">
              <a16:creationId xmlns:a16="http://schemas.microsoft.com/office/drawing/2014/main" id="{00000000-0008-0000-0E00-000003000000}"/>
            </a:ext>
          </a:extLst>
        </xdr:cNvPr>
        <xdr:cNvSpPr/>
      </xdr:nvSpPr>
      <xdr:spPr bwMode="auto">
        <a:xfrm>
          <a:off x="10255250" y="6810374"/>
          <a:ext cx="9255125" cy="3429001"/>
        </a:xfrm>
        <a:prstGeom prst="wedgeRoundRectCallout">
          <a:avLst>
            <a:gd name="adj1" fmla="val 30961"/>
            <a:gd name="adj2" fmla="val -81778"/>
            <a:gd name="adj3" fmla="val 16667"/>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sysClr val="windowText" lastClr="000000"/>
              </a:solidFill>
              <a:effectLst/>
              <a:uLnTx/>
              <a:uFillTx/>
              <a:latin typeface="Constantia" panose="02030602050306030303" pitchFamily="18" charset="0"/>
              <a:ea typeface="+mn-ea"/>
              <a:cs typeface="Arial" panose="020B0604020202020204" pitchFamily="34" charset="0"/>
            </a:rPr>
            <a:t>The ending balance for the number of cases in Col. AE should reflect the beginning number of cases (Column X) less the number of cases closed during the reporting period (i.e., paid or satisfied in full, or discharged) </a:t>
          </a:r>
        </a:p>
        <a:p>
          <a:endParaRPr lang="en-US" sz="1800">
            <a:effectLst/>
            <a:latin typeface="Constantia" panose="02030602050306030303" pitchFamily="18" charset="0"/>
            <a:ea typeface="+mn-ea"/>
            <a:cs typeface="Arial" panose="020B0604020202020204" pitchFamily="34" charset="0"/>
          </a:endParaRPr>
        </a:p>
        <a:p>
          <a:r>
            <a:rPr lang="en-US" sz="1800">
              <a:effectLst/>
              <a:latin typeface="Constantia" panose="02030602050306030303" pitchFamily="18" charset="0"/>
              <a:ea typeface="+mn-ea"/>
              <a:cs typeface="Arial" panose="020B0604020202020204" pitchFamily="34" charset="0"/>
            </a:rPr>
            <a:t>The ending</a:t>
          </a:r>
          <a:r>
            <a:rPr lang="en-US" sz="1800" baseline="0">
              <a:effectLst/>
              <a:latin typeface="Constantia" panose="02030602050306030303" pitchFamily="18" charset="0"/>
              <a:ea typeface="+mn-ea"/>
              <a:cs typeface="Arial" panose="020B0604020202020204" pitchFamily="34" charset="0"/>
            </a:rPr>
            <a:t> balance</a:t>
          </a:r>
          <a:r>
            <a:rPr lang="en-US" sz="1800">
              <a:effectLst/>
              <a:latin typeface="Constantia" panose="02030602050306030303" pitchFamily="18" charset="0"/>
              <a:ea typeface="+mn-ea"/>
              <a:cs typeface="Arial" panose="020B0604020202020204" pitchFamily="34" charset="0"/>
            </a:rPr>
            <a:t> for the value of cases as calculated</a:t>
          </a:r>
          <a:r>
            <a:rPr lang="en-US" sz="1800" baseline="0">
              <a:effectLst/>
              <a:latin typeface="Constantia" panose="02030602050306030303" pitchFamily="18" charset="0"/>
              <a:ea typeface="+mn-ea"/>
              <a:cs typeface="Arial" panose="020B0604020202020204" pitchFamily="34" charset="0"/>
            </a:rPr>
            <a:t> in Col. AF is </a:t>
          </a:r>
          <a:r>
            <a:rPr lang="en-US" sz="1800">
              <a:effectLst/>
              <a:latin typeface="Constantia" panose="02030602050306030303" pitchFamily="18" charset="0"/>
              <a:ea typeface="+mn-ea"/>
              <a:cs typeface="Arial" panose="020B0604020202020204" pitchFamily="34" charset="0"/>
            </a:rPr>
            <a:t>the beginning case value (Column Y) less the value of transactions for the period (Col. AD)</a:t>
          </a:r>
          <a:r>
            <a:rPr lang="en-US" sz="1800" baseline="0">
              <a:effectLst/>
              <a:latin typeface="Constantia" panose="02030602050306030303" pitchFamily="18" charset="0"/>
              <a:ea typeface="+mn-ea"/>
              <a:cs typeface="Arial" panose="020B0604020202020204" pitchFamily="34" charset="0"/>
            </a:rPr>
            <a:t> </a:t>
          </a:r>
          <a:endParaRPr lang="en-US" sz="1800">
            <a:effectLst/>
            <a:latin typeface="Constantia" panose="02030602050306030303" pitchFamily="18" charset="0"/>
            <a:ea typeface="+mn-ea"/>
            <a:cs typeface="Arial" panose="020B0604020202020204" pitchFamily="34" charset="0"/>
          </a:endParaRPr>
        </a:p>
        <a:p>
          <a:endParaRPr lang="en-US" sz="1800">
            <a:effectLst/>
            <a:latin typeface="Constantia" panose="02030602050306030303" pitchFamily="18" charset="0"/>
            <a:ea typeface="+mn-ea"/>
            <a:cs typeface="Arial" panose="020B0604020202020204" pitchFamily="34" charset="0"/>
          </a:endParaRPr>
        </a:p>
        <a:p>
          <a:r>
            <a:rPr lang="en-US" sz="1800" i="0">
              <a:effectLst/>
              <a:latin typeface="Constantia" panose="02030602050306030303" pitchFamily="18" charset="0"/>
              <a:ea typeface="+mn-ea"/>
              <a:cs typeface="Arial" panose="020B0604020202020204" pitchFamily="34" charset="0"/>
            </a:rPr>
            <a:t>Amount reported in Col. AF should</a:t>
          </a:r>
          <a:r>
            <a:rPr lang="en-US" sz="1800" i="0" baseline="0">
              <a:effectLst/>
              <a:latin typeface="Constantia" panose="02030602050306030303" pitchFamily="18" charset="0"/>
              <a:ea typeface="+mn-ea"/>
              <a:cs typeface="Arial" panose="020B0604020202020204" pitchFamily="34" charset="0"/>
            </a:rPr>
            <a:t> </a:t>
          </a:r>
          <a:r>
            <a:rPr lang="en-US" sz="1800">
              <a:effectLst/>
              <a:latin typeface="Constantia" panose="02030602050306030303" pitchFamily="18" charset="0"/>
              <a:ea typeface="+mn-ea"/>
              <a:cs typeface="Arial" panose="020B0604020202020204" pitchFamily="34" charset="0"/>
            </a:rPr>
            <a:t>reconciles to figures reported from underlying systems and third</a:t>
          </a:r>
          <a:r>
            <a:rPr lang="en-US" sz="1800" baseline="0">
              <a:effectLst/>
              <a:latin typeface="Constantia" panose="02030602050306030303" pitchFamily="18" charset="0"/>
              <a:ea typeface="+mn-ea"/>
              <a:cs typeface="Arial" panose="020B0604020202020204" pitchFamily="34" charset="0"/>
            </a:rPr>
            <a:t> party </a:t>
          </a:r>
          <a:r>
            <a:rPr lang="en-US" sz="1800">
              <a:effectLst/>
              <a:latin typeface="Constantia" panose="02030602050306030303" pitchFamily="18" charset="0"/>
              <a:ea typeface="+mn-ea"/>
              <a:cs typeface="Arial" panose="020B0604020202020204" pitchFamily="34" charset="0"/>
            </a:rPr>
            <a:t>vendors.</a:t>
          </a:r>
          <a:r>
            <a:rPr lang="en-US" sz="1800" baseline="0">
              <a:effectLst/>
              <a:latin typeface="Constantia" panose="02030602050306030303" pitchFamily="18" charset="0"/>
              <a:ea typeface="+mn-ea"/>
              <a:cs typeface="Arial" panose="020B0604020202020204" pitchFamily="34" charset="0"/>
            </a:rPr>
            <a:t> If the actual ending balance differs from the calculated amount in Col. AF, report the actual amount and explain the "o</a:t>
          </a:r>
          <a:r>
            <a:rPr lang="en-US" sz="1800">
              <a:effectLst/>
              <a:latin typeface="Constantia" panose="02030602050306030303" pitchFamily="18" charset="0"/>
              <a:ea typeface="+mn-ea"/>
              <a:cs typeface="Arial" panose="020B0604020202020204" pitchFamily="34" charset="0"/>
            </a:rPr>
            <a:t>ut of balance" error</a:t>
          </a:r>
          <a:r>
            <a:rPr lang="en-US" sz="1800" baseline="0">
              <a:effectLst/>
              <a:latin typeface="Constantia" panose="02030602050306030303" pitchFamily="18" charset="0"/>
              <a:ea typeface="+mn-ea"/>
              <a:cs typeface="Arial" panose="020B0604020202020204" pitchFamily="34" charset="0"/>
            </a:rPr>
            <a:t> message in Column AG on the Performance Report.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95249</xdr:colOff>
      <xdr:row>59</xdr:row>
      <xdr:rowOff>0</xdr:rowOff>
    </xdr:from>
    <xdr:to>
      <xdr:col>6</xdr:col>
      <xdr:colOff>920750</xdr:colOff>
      <xdr:row>76</xdr:row>
      <xdr:rowOff>15875</xdr:rowOff>
    </xdr:to>
    <xdr:sp macro="" textlink="">
      <xdr:nvSpPr>
        <xdr:cNvPr id="2" name="Rectangular Callout 1">
          <a:extLst>
            <a:ext uri="{FF2B5EF4-FFF2-40B4-BE49-F238E27FC236}">
              <a16:creationId xmlns:a16="http://schemas.microsoft.com/office/drawing/2014/main" id="{00000000-0008-0000-0F00-000002000000}"/>
            </a:ext>
          </a:extLst>
        </xdr:cNvPr>
        <xdr:cNvSpPr/>
      </xdr:nvSpPr>
      <xdr:spPr bwMode="auto">
        <a:xfrm>
          <a:off x="714374" y="6350000"/>
          <a:ext cx="8128001" cy="2714625"/>
        </a:xfrm>
        <a:prstGeom prst="wedgeRectCallout">
          <a:avLst>
            <a:gd name="adj1" fmla="val 11035"/>
            <a:gd name="adj2" fmla="val -85209"/>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en-US" sz="1100"/>
            <a:t> </a:t>
          </a:r>
        </a:p>
        <a:p>
          <a:pPr algn="l"/>
          <a:r>
            <a:rPr lang="en-US" sz="1800" baseline="0">
              <a:latin typeface="Constantia" panose="02030602050306030303" pitchFamily="18" charset="0"/>
            </a:rPr>
            <a:t>As of 2008-09, and in compliance with AB367, the Judicial Council adopted two performance metrics: Gross Recovery Rate (GRR) and Success Rate (SR). </a:t>
          </a:r>
        </a:p>
        <a:p>
          <a:pPr algn="l"/>
          <a:r>
            <a:rPr lang="en-US" sz="1800" baseline="0">
              <a:latin typeface="Constantia" panose="02030602050306030303" pitchFamily="18" charset="0"/>
            </a:rPr>
            <a:t>					                            </a:t>
          </a:r>
        </a:p>
        <a:p>
          <a:pPr algn="l"/>
          <a:r>
            <a:rPr lang="en-US" sz="1800" baseline="0">
              <a:latin typeface="Constantia" panose="02030602050306030303" pitchFamily="18" charset="0"/>
            </a:rPr>
            <a:t>The GRR and SR benchmarks of 34 and 31%, respectively, remain the same. </a:t>
          </a:r>
        </a:p>
        <a:p>
          <a:pPr algn="l"/>
          <a:endParaRPr lang="en-US" sz="1800" baseline="0">
            <a:latin typeface="Constantia" panose="02030602050306030303" pitchFamily="18" charset="0"/>
          </a:endParaRPr>
        </a:p>
        <a:p>
          <a:pPr algn="l"/>
          <a:r>
            <a:rPr lang="en-US" sz="1800" baseline="0">
              <a:latin typeface="Constantia" panose="02030602050306030303" pitchFamily="18" charset="0"/>
            </a:rPr>
            <a:t>The GRR and SR calculations DO NOT include non-delinquent revenue, or revenue collected for Victim Restitution or Other Justice Related Reimbursements. </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185058</xdr:colOff>
      <xdr:row>47</xdr:row>
      <xdr:rowOff>76200</xdr:rowOff>
    </xdr:from>
    <xdr:to>
      <xdr:col>5</xdr:col>
      <xdr:colOff>889000</xdr:colOff>
      <xdr:row>63</xdr:row>
      <xdr:rowOff>0</xdr:rowOff>
    </xdr:to>
    <xdr:sp macro="" textlink="">
      <xdr:nvSpPr>
        <xdr:cNvPr id="3" name="Rectangular Callout 2">
          <a:extLst>
            <a:ext uri="{FF2B5EF4-FFF2-40B4-BE49-F238E27FC236}">
              <a16:creationId xmlns:a16="http://schemas.microsoft.com/office/drawing/2014/main" id="{00000000-0008-0000-1000-000003000000}"/>
            </a:ext>
          </a:extLst>
        </xdr:cNvPr>
        <xdr:cNvSpPr/>
      </xdr:nvSpPr>
      <xdr:spPr bwMode="auto">
        <a:xfrm>
          <a:off x="931183" y="7807325"/>
          <a:ext cx="6323692" cy="2463800"/>
        </a:xfrm>
        <a:prstGeom prst="wedgeRectCallout">
          <a:avLst>
            <a:gd name="adj1" fmla="val 15636"/>
            <a:gd name="adj2" fmla="val -108491"/>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ctr"/>
          <a:endParaRPr lang="en-US" sz="1100"/>
        </a:p>
        <a:p>
          <a:pPr algn="ctr"/>
          <a:r>
            <a:rPr lang="en-US" sz="1800" b="1" baseline="0">
              <a:latin typeface="Constantia" panose="02030602050306030303" pitchFamily="18" charset="0"/>
            </a:rPr>
            <a:t>From 2019-20 CRT:</a:t>
          </a:r>
        </a:p>
        <a:p>
          <a:pPr algn="ctr"/>
          <a:r>
            <a:rPr lang="en-US" sz="1800" b="1" baseline="0">
              <a:latin typeface="Constantia" panose="02030602050306030303" pitchFamily="18" charset="0"/>
            </a:rPr>
            <a:t>Number of Cases - Ending Balance </a:t>
          </a:r>
        </a:p>
        <a:p>
          <a:pPr marL="0" marR="0" lvl="0" indent="0" algn="ctr" defTabSz="914400" eaLnBrk="1" fontAlgn="auto" latinLnBrk="0" hangingPunct="1">
            <a:lnSpc>
              <a:spcPct val="100000"/>
            </a:lnSpc>
            <a:spcBef>
              <a:spcPts val="0"/>
            </a:spcBef>
            <a:spcAft>
              <a:spcPts val="0"/>
            </a:spcAft>
            <a:buClrTx/>
            <a:buSzTx/>
            <a:buFontTx/>
            <a:buNone/>
            <a:tabLst/>
            <a:defRPr/>
          </a:pPr>
          <a:r>
            <a:rPr lang="en-US" sz="1800" b="1" baseline="0">
              <a:solidFill>
                <a:sysClr val="windowText" lastClr="000000"/>
              </a:solidFill>
              <a:latin typeface="Constantia" panose="02030602050306030303" pitchFamily="18" charset="0"/>
            </a:rPr>
            <a:t>Row 36, Column  AV </a:t>
          </a:r>
        </a:p>
        <a:p>
          <a:pPr marL="0" marR="0" lvl="0" indent="0" algn="ctr" defTabSz="914400" eaLnBrk="1" fontAlgn="auto" latinLnBrk="0" hangingPunct="1">
            <a:lnSpc>
              <a:spcPct val="100000"/>
            </a:lnSpc>
            <a:spcBef>
              <a:spcPts val="0"/>
            </a:spcBef>
            <a:spcAft>
              <a:spcPts val="0"/>
            </a:spcAft>
            <a:buClrTx/>
            <a:buSzTx/>
            <a:buFontTx/>
            <a:buNone/>
            <a:tabLst/>
            <a:defRPr/>
          </a:pPr>
          <a:endParaRPr lang="en-US" sz="1800" b="1" baseline="0">
            <a:solidFill>
              <a:sysClr val="windowText" lastClr="000000"/>
            </a:solidFill>
            <a:latin typeface="Constantia" panose="02030602050306030303"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sysClr val="windowText" lastClr="000000"/>
              </a:solidFill>
              <a:effectLst/>
              <a:uLnTx/>
              <a:uFillTx/>
              <a:latin typeface="Constantia" panose="02030602050306030303" pitchFamily="18" charset="0"/>
              <a:ea typeface="+mn-ea"/>
              <a:cs typeface="+mn-cs"/>
            </a:rPr>
            <a:t>If there is a variance in the case number or value reported in Col. AN and AO from the prior year ending balance, provide an explanation in the Performance Report.  </a:t>
          </a:r>
        </a:p>
        <a:p>
          <a:pPr algn="ctr"/>
          <a:endParaRPr lang="en-US" sz="1800" b="1" baseline="0">
            <a:solidFill>
              <a:sysClr val="windowText" lastClr="000000"/>
            </a:solidFill>
            <a:latin typeface="Constantia" panose="02030602050306030303" pitchFamily="18" charset="0"/>
          </a:endParaRPr>
        </a:p>
      </xdr:txBody>
    </xdr:sp>
    <xdr:clientData/>
  </xdr:twoCellAnchor>
  <xdr:twoCellAnchor>
    <xdr:from>
      <xdr:col>4</xdr:col>
      <xdr:colOff>114300</xdr:colOff>
      <xdr:row>8</xdr:row>
      <xdr:rowOff>51708</xdr:rowOff>
    </xdr:from>
    <xdr:to>
      <xdr:col>6</xdr:col>
      <xdr:colOff>933450</xdr:colOff>
      <xdr:row>18</xdr:row>
      <xdr:rowOff>106137</xdr:rowOff>
    </xdr:to>
    <xdr:sp macro="" textlink="">
      <xdr:nvSpPr>
        <xdr:cNvPr id="4" name="Rectangular Callout 3">
          <a:extLst>
            <a:ext uri="{FF2B5EF4-FFF2-40B4-BE49-F238E27FC236}">
              <a16:creationId xmlns:a16="http://schemas.microsoft.com/office/drawing/2014/main" id="{00000000-0008-0000-1000-000004000000}"/>
            </a:ext>
          </a:extLst>
        </xdr:cNvPr>
        <xdr:cNvSpPr/>
      </xdr:nvSpPr>
      <xdr:spPr bwMode="auto">
        <a:xfrm>
          <a:off x="5353050" y="1423308"/>
          <a:ext cx="4133850" cy="1768929"/>
        </a:xfrm>
        <a:prstGeom prst="wedgeRectCallout">
          <a:avLst>
            <a:gd name="adj1" fmla="val -29863"/>
            <a:gd name="adj2" fmla="val 98484"/>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endParaRPr lang="en-US" sz="1100"/>
        </a:p>
        <a:p>
          <a:pPr algn="ctr"/>
          <a:r>
            <a:rPr lang="en-US" sz="1800" b="1" baseline="0">
              <a:latin typeface="Constantia" panose="02030602050306030303" pitchFamily="18" charset="0"/>
            </a:rPr>
            <a:t>From 2019-20 CRT:</a:t>
          </a:r>
        </a:p>
        <a:p>
          <a:pPr algn="ctr"/>
          <a:endParaRPr lang="en-US" sz="1800" b="1" baseline="0">
            <a:latin typeface="Constantia" panose="02030602050306030303" pitchFamily="18" charset="0"/>
          </a:endParaRPr>
        </a:p>
        <a:p>
          <a:pPr algn="ctr"/>
          <a:r>
            <a:rPr lang="en-US" sz="1800" b="1" baseline="0">
              <a:latin typeface="Constantia" panose="02030602050306030303" pitchFamily="18" charset="0"/>
            </a:rPr>
            <a:t>Value of Cases - Ending Balance </a:t>
          </a:r>
        </a:p>
        <a:p>
          <a:pPr algn="ctr"/>
          <a:endParaRPr lang="en-US" sz="1800" b="1" baseline="0">
            <a:solidFill>
              <a:srgbClr val="FF0000"/>
            </a:solidFill>
            <a:latin typeface="Constantia" panose="02030602050306030303" pitchFamily="18" charset="0"/>
          </a:endParaRPr>
        </a:p>
        <a:p>
          <a:pPr algn="ctr"/>
          <a:r>
            <a:rPr lang="en-US" sz="1800" b="1" baseline="0">
              <a:solidFill>
                <a:sysClr val="windowText" lastClr="000000"/>
              </a:solidFill>
              <a:latin typeface="Constantia" panose="02030602050306030303" pitchFamily="18" charset="0"/>
            </a:rPr>
            <a:t>Row 36, Column AW</a:t>
          </a:r>
        </a:p>
      </xdr:txBody>
    </xdr:sp>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447675</xdr:colOff>
          <xdr:row>1</xdr:row>
          <xdr:rowOff>19050</xdr:rowOff>
        </xdr:from>
        <xdr:to>
          <xdr:col>1</xdr:col>
          <xdr:colOff>1114425</xdr:colOff>
          <xdr:row>1</xdr:row>
          <xdr:rowOff>381000</xdr:rowOff>
        </xdr:to>
        <xdr:sp macro="" textlink="">
          <xdr:nvSpPr>
            <xdr:cNvPr id="48130" name="Check Box 2" hidden="1">
              <a:extLst>
                <a:ext uri="{63B3BB69-23CF-44E3-9099-C40C66FF867C}">
                  <a14:compatExt spid="_x0000_s48130"/>
                </a:ext>
                <a:ext uri="{FF2B5EF4-FFF2-40B4-BE49-F238E27FC236}">
                  <a16:creationId xmlns:a16="http://schemas.microsoft.com/office/drawing/2014/main" id="{00000000-0008-0000-1100-00000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2</xdr:row>
          <xdr:rowOff>19050</xdr:rowOff>
        </xdr:from>
        <xdr:to>
          <xdr:col>1</xdr:col>
          <xdr:colOff>1114425</xdr:colOff>
          <xdr:row>3</xdr:row>
          <xdr:rowOff>0</xdr:rowOff>
        </xdr:to>
        <xdr:sp macro="" textlink="">
          <xdr:nvSpPr>
            <xdr:cNvPr id="48131" name="Check Box 3" hidden="1">
              <a:extLst>
                <a:ext uri="{63B3BB69-23CF-44E3-9099-C40C66FF867C}">
                  <a14:compatExt spid="_x0000_s48131"/>
                </a:ext>
                <a:ext uri="{FF2B5EF4-FFF2-40B4-BE49-F238E27FC236}">
                  <a16:creationId xmlns:a16="http://schemas.microsoft.com/office/drawing/2014/main" id="{00000000-0008-0000-1100-00000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3</xdr:row>
          <xdr:rowOff>19050</xdr:rowOff>
        </xdr:from>
        <xdr:to>
          <xdr:col>1</xdr:col>
          <xdr:colOff>1114425</xdr:colOff>
          <xdr:row>4</xdr:row>
          <xdr:rowOff>0</xdr:rowOff>
        </xdr:to>
        <xdr:sp macro="" textlink="">
          <xdr:nvSpPr>
            <xdr:cNvPr id="48132" name="Check Box 4" hidden="1">
              <a:extLst>
                <a:ext uri="{63B3BB69-23CF-44E3-9099-C40C66FF867C}">
                  <a14:compatExt spid="_x0000_s48132"/>
                </a:ext>
                <a:ext uri="{FF2B5EF4-FFF2-40B4-BE49-F238E27FC236}">
                  <a16:creationId xmlns:a16="http://schemas.microsoft.com/office/drawing/2014/main" id="{00000000-0008-0000-1100-00000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4</xdr:row>
          <xdr:rowOff>9525</xdr:rowOff>
        </xdr:from>
        <xdr:to>
          <xdr:col>1</xdr:col>
          <xdr:colOff>1114425</xdr:colOff>
          <xdr:row>5</xdr:row>
          <xdr:rowOff>0</xdr:rowOff>
        </xdr:to>
        <xdr:sp macro="" textlink="">
          <xdr:nvSpPr>
            <xdr:cNvPr id="48133" name="Check Box 5" hidden="1">
              <a:extLst>
                <a:ext uri="{63B3BB69-23CF-44E3-9099-C40C66FF867C}">
                  <a14:compatExt spid="_x0000_s48133"/>
                </a:ext>
                <a:ext uri="{FF2B5EF4-FFF2-40B4-BE49-F238E27FC236}">
                  <a16:creationId xmlns:a16="http://schemas.microsoft.com/office/drawing/2014/main" id="{00000000-0008-0000-1100-00000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5</xdr:row>
          <xdr:rowOff>19050</xdr:rowOff>
        </xdr:from>
        <xdr:to>
          <xdr:col>1</xdr:col>
          <xdr:colOff>1114425</xdr:colOff>
          <xdr:row>6</xdr:row>
          <xdr:rowOff>0</xdr:rowOff>
        </xdr:to>
        <xdr:sp macro="" textlink="">
          <xdr:nvSpPr>
            <xdr:cNvPr id="48134" name="Check Box 6" hidden="1">
              <a:extLst>
                <a:ext uri="{63B3BB69-23CF-44E3-9099-C40C66FF867C}">
                  <a14:compatExt spid="_x0000_s48134"/>
                </a:ext>
                <a:ext uri="{FF2B5EF4-FFF2-40B4-BE49-F238E27FC236}">
                  <a16:creationId xmlns:a16="http://schemas.microsoft.com/office/drawing/2014/main" id="{00000000-0008-0000-1100-00000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6</xdr:row>
          <xdr:rowOff>19050</xdr:rowOff>
        </xdr:from>
        <xdr:to>
          <xdr:col>1</xdr:col>
          <xdr:colOff>1114425</xdr:colOff>
          <xdr:row>6</xdr:row>
          <xdr:rowOff>285750</xdr:rowOff>
        </xdr:to>
        <xdr:sp macro="" textlink="">
          <xdr:nvSpPr>
            <xdr:cNvPr id="48135" name="Check Box 7" hidden="1">
              <a:extLst>
                <a:ext uri="{63B3BB69-23CF-44E3-9099-C40C66FF867C}">
                  <a14:compatExt spid="_x0000_s48135"/>
                </a:ext>
                <a:ext uri="{FF2B5EF4-FFF2-40B4-BE49-F238E27FC236}">
                  <a16:creationId xmlns:a16="http://schemas.microsoft.com/office/drawing/2014/main" id="{00000000-0008-0000-1100-00000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438150</xdr:colOff>
          <xdr:row>6</xdr:row>
          <xdr:rowOff>276225</xdr:rowOff>
        </xdr:from>
        <xdr:to>
          <xdr:col>1</xdr:col>
          <xdr:colOff>1104900</xdr:colOff>
          <xdr:row>7</xdr:row>
          <xdr:rowOff>314325</xdr:rowOff>
        </xdr:to>
        <xdr:sp macro="" textlink="">
          <xdr:nvSpPr>
            <xdr:cNvPr id="48136" name="Check Box 8" hidden="1">
              <a:extLst>
                <a:ext uri="{63B3BB69-23CF-44E3-9099-C40C66FF867C}">
                  <a14:compatExt spid="_x0000_s48136"/>
                </a:ext>
                <a:ext uri="{FF2B5EF4-FFF2-40B4-BE49-F238E27FC236}">
                  <a16:creationId xmlns:a16="http://schemas.microsoft.com/office/drawing/2014/main" id="{00000000-0008-0000-1100-00000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8</xdr:row>
          <xdr:rowOff>19050</xdr:rowOff>
        </xdr:from>
        <xdr:to>
          <xdr:col>1</xdr:col>
          <xdr:colOff>1114425</xdr:colOff>
          <xdr:row>8</xdr:row>
          <xdr:rowOff>247650</xdr:rowOff>
        </xdr:to>
        <xdr:sp macro="" textlink="">
          <xdr:nvSpPr>
            <xdr:cNvPr id="48138" name="Check Box 10" hidden="1">
              <a:extLst>
                <a:ext uri="{63B3BB69-23CF-44E3-9099-C40C66FF867C}">
                  <a14:compatExt spid="_x0000_s48138"/>
                </a:ext>
                <a:ext uri="{FF2B5EF4-FFF2-40B4-BE49-F238E27FC236}">
                  <a16:creationId xmlns:a16="http://schemas.microsoft.com/office/drawing/2014/main" id="{00000000-0008-0000-1100-00000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9</xdr:row>
          <xdr:rowOff>9525</xdr:rowOff>
        </xdr:from>
        <xdr:to>
          <xdr:col>1</xdr:col>
          <xdr:colOff>1114425</xdr:colOff>
          <xdr:row>9</xdr:row>
          <xdr:rowOff>400050</xdr:rowOff>
        </xdr:to>
        <xdr:sp macro="" textlink="">
          <xdr:nvSpPr>
            <xdr:cNvPr id="48139" name="Check Box 11" hidden="1">
              <a:extLst>
                <a:ext uri="{63B3BB69-23CF-44E3-9099-C40C66FF867C}">
                  <a14:compatExt spid="_x0000_s48139"/>
                </a:ext>
                <a:ext uri="{FF2B5EF4-FFF2-40B4-BE49-F238E27FC236}">
                  <a16:creationId xmlns:a16="http://schemas.microsoft.com/office/drawing/2014/main" id="{00000000-0008-0000-1100-00000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438150</xdr:colOff>
          <xdr:row>9</xdr:row>
          <xdr:rowOff>352425</xdr:rowOff>
        </xdr:from>
        <xdr:to>
          <xdr:col>1</xdr:col>
          <xdr:colOff>1104900</xdr:colOff>
          <xdr:row>11</xdr:row>
          <xdr:rowOff>0</xdr:rowOff>
        </xdr:to>
        <xdr:sp macro="" textlink="">
          <xdr:nvSpPr>
            <xdr:cNvPr id="48140" name="Check Box 12" hidden="1">
              <a:extLst>
                <a:ext uri="{63B3BB69-23CF-44E3-9099-C40C66FF867C}">
                  <a14:compatExt spid="_x0000_s48140"/>
                </a:ext>
                <a:ext uri="{FF2B5EF4-FFF2-40B4-BE49-F238E27FC236}">
                  <a16:creationId xmlns:a16="http://schemas.microsoft.com/office/drawing/2014/main" id="{00000000-0008-0000-1100-00000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438150</xdr:colOff>
          <xdr:row>10</xdr:row>
          <xdr:rowOff>180975</xdr:rowOff>
        </xdr:from>
        <xdr:to>
          <xdr:col>1</xdr:col>
          <xdr:colOff>1104900</xdr:colOff>
          <xdr:row>12</xdr:row>
          <xdr:rowOff>66675</xdr:rowOff>
        </xdr:to>
        <xdr:sp macro="" textlink="">
          <xdr:nvSpPr>
            <xdr:cNvPr id="48142" name="Check Box 14" hidden="1">
              <a:extLst>
                <a:ext uri="{63B3BB69-23CF-44E3-9099-C40C66FF867C}">
                  <a14:compatExt spid="_x0000_s48142"/>
                </a:ext>
                <a:ext uri="{FF2B5EF4-FFF2-40B4-BE49-F238E27FC236}">
                  <a16:creationId xmlns:a16="http://schemas.microsoft.com/office/drawing/2014/main" id="{00000000-0008-0000-1100-00000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12</xdr:row>
          <xdr:rowOff>19050</xdr:rowOff>
        </xdr:from>
        <xdr:to>
          <xdr:col>1</xdr:col>
          <xdr:colOff>1114425</xdr:colOff>
          <xdr:row>12</xdr:row>
          <xdr:rowOff>228600</xdr:rowOff>
        </xdr:to>
        <xdr:sp macro="" textlink="">
          <xdr:nvSpPr>
            <xdr:cNvPr id="48143" name="Check Box 15" hidden="1">
              <a:extLst>
                <a:ext uri="{63B3BB69-23CF-44E3-9099-C40C66FF867C}">
                  <a14:compatExt spid="_x0000_s48143"/>
                </a:ext>
                <a:ext uri="{FF2B5EF4-FFF2-40B4-BE49-F238E27FC236}">
                  <a16:creationId xmlns:a16="http://schemas.microsoft.com/office/drawing/2014/main" id="{00000000-0008-0000-1100-00000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13</xdr:row>
          <xdr:rowOff>9525</xdr:rowOff>
        </xdr:from>
        <xdr:to>
          <xdr:col>1</xdr:col>
          <xdr:colOff>1114425</xdr:colOff>
          <xdr:row>13</xdr:row>
          <xdr:rowOff>247650</xdr:rowOff>
        </xdr:to>
        <xdr:sp macro="" textlink="">
          <xdr:nvSpPr>
            <xdr:cNvPr id="48144" name="Check Box 16" hidden="1">
              <a:extLst>
                <a:ext uri="{63B3BB69-23CF-44E3-9099-C40C66FF867C}">
                  <a14:compatExt spid="_x0000_s48144"/>
                </a:ext>
                <a:ext uri="{FF2B5EF4-FFF2-40B4-BE49-F238E27FC236}">
                  <a16:creationId xmlns:a16="http://schemas.microsoft.com/office/drawing/2014/main" id="{00000000-0008-0000-1100-00001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14</xdr:row>
          <xdr:rowOff>19050</xdr:rowOff>
        </xdr:from>
        <xdr:to>
          <xdr:col>1</xdr:col>
          <xdr:colOff>1114425</xdr:colOff>
          <xdr:row>14</xdr:row>
          <xdr:rowOff>352425</xdr:rowOff>
        </xdr:to>
        <xdr:sp macro="" textlink="">
          <xdr:nvSpPr>
            <xdr:cNvPr id="48146" name="Check Box 18" hidden="1">
              <a:extLst>
                <a:ext uri="{63B3BB69-23CF-44E3-9099-C40C66FF867C}">
                  <a14:compatExt spid="_x0000_s48146"/>
                </a:ext>
                <a:ext uri="{FF2B5EF4-FFF2-40B4-BE49-F238E27FC236}">
                  <a16:creationId xmlns:a16="http://schemas.microsoft.com/office/drawing/2014/main" id="{00000000-0008-0000-1100-00001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16</xdr:row>
          <xdr:rowOff>19050</xdr:rowOff>
        </xdr:from>
        <xdr:to>
          <xdr:col>1</xdr:col>
          <xdr:colOff>1114425</xdr:colOff>
          <xdr:row>16</xdr:row>
          <xdr:rowOff>381000</xdr:rowOff>
        </xdr:to>
        <xdr:sp macro="" textlink="">
          <xdr:nvSpPr>
            <xdr:cNvPr id="48147" name="Check Box 19" hidden="1">
              <a:extLst>
                <a:ext uri="{63B3BB69-23CF-44E3-9099-C40C66FF867C}">
                  <a14:compatExt spid="_x0000_s48147"/>
                </a:ext>
                <a:ext uri="{FF2B5EF4-FFF2-40B4-BE49-F238E27FC236}">
                  <a16:creationId xmlns:a16="http://schemas.microsoft.com/office/drawing/2014/main" id="{00000000-0008-0000-1100-00001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17</xdr:row>
          <xdr:rowOff>19050</xdr:rowOff>
        </xdr:from>
        <xdr:to>
          <xdr:col>1</xdr:col>
          <xdr:colOff>1114425</xdr:colOff>
          <xdr:row>17</xdr:row>
          <xdr:rowOff>371475</xdr:rowOff>
        </xdr:to>
        <xdr:sp macro="" textlink="">
          <xdr:nvSpPr>
            <xdr:cNvPr id="48148" name="Check Box 20" hidden="1">
              <a:extLst>
                <a:ext uri="{63B3BB69-23CF-44E3-9099-C40C66FF867C}">
                  <a14:compatExt spid="_x0000_s48148"/>
                </a:ext>
                <a:ext uri="{FF2B5EF4-FFF2-40B4-BE49-F238E27FC236}">
                  <a16:creationId xmlns:a16="http://schemas.microsoft.com/office/drawing/2014/main" id="{00000000-0008-0000-1100-00001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18</xdr:row>
          <xdr:rowOff>19050</xdr:rowOff>
        </xdr:from>
        <xdr:to>
          <xdr:col>1</xdr:col>
          <xdr:colOff>1114425</xdr:colOff>
          <xdr:row>18</xdr:row>
          <xdr:rowOff>371475</xdr:rowOff>
        </xdr:to>
        <xdr:sp macro="" textlink="">
          <xdr:nvSpPr>
            <xdr:cNvPr id="48149" name="Check Box 21" hidden="1">
              <a:extLst>
                <a:ext uri="{63B3BB69-23CF-44E3-9099-C40C66FF867C}">
                  <a14:compatExt spid="_x0000_s48149"/>
                </a:ext>
                <a:ext uri="{FF2B5EF4-FFF2-40B4-BE49-F238E27FC236}">
                  <a16:creationId xmlns:a16="http://schemas.microsoft.com/office/drawing/2014/main" id="{00000000-0008-0000-1100-00001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19</xdr:row>
          <xdr:rowOff>19050</xdr:rowOff>
        </xdr:from>
        <xdr:to>
          <xdr:col>1</xdr:col>
          <xdr:colOff>1114425</xdr:colOff>
          <xdr:row>19</xdr:row>
          <xdr:rowOff>285750</xdr:rowOff>
        </xdr:to>
        <xdr:sp macro="" textlink="">
          <xdr:nvSpPr>
            <xdr:cNvPr id="48150" name="Check Box 22" hidden="1">
              <a:extLst>
                <a:ext uri="{63B3BB69-23CF-44E3-9099-C40C66FF867C}">
                  <a14:compatExt spid="_x0000_s48150"/>
                </a:ext>
                <a:ext uri="{FF2B5EF4-FFF2-40B4-BE49-F238E27FC236}">
                  <a16:creationId xmlns:a16="http://schemas.microsoft.com/office/drawing/2014/main" id="{00000000-0008-0000-1100-00001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20</xdr:row>
          <xdr:rowOff>19050</xdr:rowOff>
        </xdr:from>
        <xdr:to>
          <xdr:col>1</xdr:col>
          <xdr:colOff>1114425</xdr:colOff>
          <xdr:row>20</xdr:row>
          <xdr:rowOff>381000</xdr:rowOff>
        </xdr:to>
        <xdr:sp macro="" textlink="">
          <xdr:nvSpPr>
            <xdr:cNvPr id="48152" name="Check Box 24" hidden="1">
              <a:extLst>
                <a:ext uri="{63B3BB69-23CF-44E3-9099-C40C66FF867C}">
                  <a14:compatExt spid="_x0000_s48152"/>
                </a:ext>
                <a:ext uri="{FF2B5EF4-FFF2-40B4-BE49-F238E27FC236}">
                  <a16:creationId xmlns:a16="http://schemas.microsoft.com/office/drawing/2014/main" id="{00000000-0008-0000-1100-00001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21</xdr:row>
          <xdr:rowOff>19050</xdr:rowOff>
        </xdr:from>
        <xdr:to>
          <xdr:col>1</xdr:col>
          <xdr:colOff>1114425</xdr:colOff>
          <xdr:row>21</xdr:row>
          <xdr:rowOff>295275</xdr:rowOff>
        </xdr:to>
        <xdr:sp macro="" textlink="">
          <xdr:nvSpPr>
            <xdr:cNvPr id="48153" name="Check Box 25" hidden="1">
              <a:extLst>
                <a:ext uri="{63B3BB69-23CF-44E3-9099-C40C66FF867C}">
                  <a14:compatExt spid="_x0000_s48153"/>
                </a:ext>
                <a:ext uri="{FF2B5EF4-FFF2-40B4-BE49-F238E27FC236}">
                  <a16:creationId xmlns:a16="http://schemas.microsoft.com/office/drawing/2014/main" id="{00000000-0008-0000-1100-00001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22</xdr:row>
          <xdr:rowOff>19050</xdr:rowOff>
        </xdr:from>
        <xdr:to>
          <xdr:col>1</xdr:col>
          <xdr:colOff>1114425</xdr:colOff>
          <xdr:row>22</xdr:row>
          <xdr:rowOff>257175</xdr:rowOff>
        </xdr:to>
        <xdr:sp macro="" textlink="">
          <xdr:nvSpPr>
            <xdr:cNvPr id="48154" name="Check Box 26" hidden="1">
              <a:extLst>
                <a:ext uri="{63B3BB69-23CF-44E3-9099-C40C66FF867C}">
                  <a14:compatExt spid="_x0000_s48154"/>
                </a:ext>
                <a:ext uri="{FF2B5EF4-FFF2-40B4-BE49-F238E27FC236}">
                  <a16:creationId xmlns:a16="http://schemas.microsoft.com/office/drawing/2014/main" id="{00000000-0008-0000-1100-00001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23</xdr:row>
          <xdr:rowOff>19050</xdr:rowOff>
        </xdr:from>
        <xdr:to>
          <xdr:col>1</xdr:col>
          <xdr:colOff>1114425</xdr:colOff>
          <xdr:row>24</xdr:row>
          <xdr:rowOff>9525</xdr:rowOff>
        </xdr:to>
        <xdr:sp macro="" textlink="">
          <xdr:nvSpPr>
            <xdr:cNvPr id="48155" name="Check Box 27" hidden="1">
              <a:extLst>
                <a:ext uri="{63B3BB69-23CF-44E3-9099-C40C66FF867C}">
                  <a14:compatExt spid="_x0000_s48155"/>
                </a:ext>
                <a:ext uri="{FF2B5EF4-FFF2-40B4-BE49-F238E27FC236}">
                  <a16:creationId xmlns:a16="http://schemas.microsoft.com/office/drawing/2014/main" id="{00000000-0008-0000-1100-00001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24</xdr:row>
          <xdr:rowOff>19050</xdr:rowOff>
        </xdr:from>
        <xdr:to>
          <xdr:col>1</xdr:col>
          <xdr:colOff>1114425</xdr:colOff>
          <xdr:row>25</xdr:row>
          <xdr:rowOff>28575</xdr:rowOff>
        </xdr:to>
        <xdr:sp macro="" textlink="">
          <xdr:nvSpPr>
            <xdr:cNvPr id="48156" name="Check Box 28" hidden="1">
              <a:extLst>
                <a:ext uri="{63B3BB69-23CF-44E3-9099-C40C66FF867C}">
                  <a14:compatExt spid="_x0000_s48156"/>
                </a:ext>
                <a:ext uri="{FF2B5EF4-FFF2-40B4-BE49-F238E27FC236}">
                  <a16:creationId xmlns:a16="http://schemas.microsoft.com/office/drawing/2014/main" id="{00000000-0008-0000-1100-00001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25</xdr:row>
          <xdr:rowOff>19050</xdr:rowOff>
        </xdr:from>
        <xdr:to>
          <xdr:col>1</xdr:col>
          <xdr:colOff>1114425</xdr:colOff>
          <xdr:row>25</xdr:row>
          <xdr:rowOff>228600</xdr:rowOff>
        </xdr:to>
        <xdr:sp macro="" textlink="">
          <xdr:nvSpPr>
            <xdr:cNvPr id="48157" name="Check Box 29" hidden="1">
              <a:extLst>
                <a:ext uri="{63B3BB69-23CF-44E3-9099-C40C66FF867C}">
                  <a14:compatExt spid="_x0000_s48157"/>
                </a:ext>
                <a:ext uri="{FF2B5EF4-FFF2-40B4-BE49-F238E27FC236}">
                  <a16:creationId xmlns:a16="http://schemas.microsoft.com/office/drawing/2014/main" id="{00000000-0008-0000-1100-00001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26</xdr:row>
          <xdr:rowOff>19050</xdr:rowOff>
        </xdr:from>
        <xdr:to>
          <xdr:col>1</xdr:col>
          <xdr:colOff>1114425</xdr:colOff>
          <xdr:row>26</xdr:row>
          <xdr:rowOff>247650</xdr:rowOff>
        </xdr:to>
        <xdr:sp macro="" textlink="">
          <xdr:nvSpPr>
            <xdr:cNvPr id="48158" name="Check Box 30" hidden="1">
              <a:extLst>
                <a:ext uri="{63B3BB69-23CF-44E3-9099-C40C66FF867C}">
                  <a14:compatExt spid="_x0000_s48158"/>
                </a:ext>
                <a:ext uri="{FF2B5EF4-FFF2-40B4-BE49-F238E27FC236}">
                  <a16:creationId xmlns:a16="http://schemas.microsoft.com/office/drawing/2014/main" id="{00000000-0008-0000-1100-00001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27</xdr:row>
          <xdr:rowOff>19050</xdr:rowOff>
        </xdr:from>
        <xdr:to>
          <xdr:col>1</xdr:col>
          <xdr:colOff>1114425</xdr:colOff>
          <xdr:row>27</xdr:row>
          <xdr:rowOff>381000</xdr:rowOff>
        </xdr:to>
        <xdr:sp macro="" textlink="">
          <xdr:nvSpPr>
            <xdr:cNvPr id="48159" name="Check Box 31" hidden="1">
              <a:extLst>
                <a:ext uri="{63B3BB69-23CF-44E3-9099-C40C66FF867C}">
                  <a14:compatExt spid="_x0000_s48159"/>
                </a:ext>
                <a:ext uri="{FF2B5EF4-FFF2-40B4-BE49-F238E27FC236}">
                  <a16:creationId xmlns:a16="http://schemas.microsoft.com/office/drawing/2014/main" id="{00000000-0008-0000-1100-00001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29</xdr:row>
          <xdr:rowOff>19050</xdr:rowOff>
        </xdr:from>
        <xdr:to>
          <xdr:col>1</xdr:col>
          <xdr:colOff>1114425</xdr:colOff>
          <xdr:row>30</xdr:row>
          <xdr:rowOff>0</xdr:rowOff>
        </xdr:to>
        <xdr:sp macro="" textlink="">
          <xdr:nvSpPr>
            <xdr:cNvPr id="48161" name="Check Box 33" hidden="1">
              <a:extLst>
                <a:ext uri="{63B3BB69-23CF-44E3-9099-C40C66FF867C}">
                  <a14:compatExt spid="_x0000_s48161"/>
                </a:ext>
                <a:ext uri="{FF2B5EF4-FFF2-40B4-BE49-F238E27FC236}">
                  <a16:creationId xmlns:a16="http://schemas.microsoft.com/office/drawing/2014/main" id="{00000000-0008-0000-1100-00002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30</xdr:row>
          <xdr:rowOff>19050</xdr:rowOff>
        </xdr:from>
        <xdr:to>
          <xdr:col>1</xdr:col>
          <xdr:colOff>1114425</xdr:colOff>
          <xdr:row>31</xdr:row>
          <xdr:rowOff>9525</xdr:rowOff>
        </xdr:to>
        <xdr:sp macro="" textlink="">
          <xdr:nvSpPr>
            <xdr:cNvPr id="48162" name="Check Box 34" hidden="1">
              <a:extLst>
                <a:ext uri="{63B3BB69-23CF-44E3-9099-C40C66FF867C}">
                  <a14:compatExt spid="_x0000_s48162"/>
                </a:ext>
                <a:ext uri="{FF2B5EF4-FFF2-40B4-BE49-F238E27FC236}">
                  <a16:creationId xmlns:a16="http://schemas.microsoft.com/office/drawing/2014/main" id="{00000000-0008-0000-1100-00002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31</xdr:row>
          <xdr:rowOff>19050</xdr:rowOff>
        </xdr:from>
        <xdr:to>
          <xdr:col>1</xdr:col>
          <xdr:colOff>1114425</xdr:colOff>
          <xdr:row>31</xdr:row>
          <xdr:rowOff>419100</xdr:rowOff>
        </xdr:to>
        <xdr:sp macro="" textlink="">
          <xdr:nvSpPr>
            <xdr:cNvPr id="48163" name="Check Box 35" hidden="1">
              <a:extLst>
                <a:ext uri="{63B3BB69-23CF-44E3-9099-C40C66FF867C}">
                  <a14:compatExt spid="_x0000_s48163"/>
                </a:ext>
                <a:ext uri="{FF2B5EF4-FFF2-40B4-BE49-F238E27FC236}">
                  <a16:creationId xmlns:a16="http://schemas.microsoft.com/office/drawing/2014/main" id="{00000000-0008-0000-1100-00002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32</xdr:row>
          <xdr:rowOff>19050</xdr:rowOff>
        </xdr:from>
        <xdr:to>
          <xdr:col>1</xdr:col>
          <xdr:colOff>1114425</xdr:colOff>
          <xdr:row>33</xdr:row>
          <xdr:rowOff>0</xdr:rowOff>
        </xdr:to>
        <xdr:sp macro="" textlink="">
          <xdr:nvSpPr>
            <xdr:cNvPr id="48164" name="Check Box 36" hidden="1">
              <a:extLst>
                <a:ext uri="{63B3BB69-23CF-44E3-9099-C40C66FF867C}">
                  <a14:compatExt spid="_x0000_s48164"/>
                </a:ext>
                <a:ext uri="{FF2B5EF4-FFF2-40B4-BE49-F238E27FC236}">
                  <a16:creationId xmlns:a16="http://schemas.microsoft.com/office/drawing/2014/main" id="{00000000-0008-0000-1100-00002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33</xdr:row>
          <xdr:rowOff>19050</xdr:rowOff>
        </xdr:from>
        <xdr:to>
          <xdr:col>1</xdr:col>
          <xdr:colOff>1114425</xdr:colOff>
          <xdr:row>34</xdr:row>
          <xdr:rowOff>0</xdr:rowOff>
        </xdr:to>
        <xdr:sp macro="" textlink="">
          <xdr:nvSpPr>
            <xdr:cNvPr id="48165" name="Check Box 37" hidden="1">
              <a:extLst>
                <a:ext uri="{63B3BB69-23CF-44E3-9099-C40C66FF867C}">
                  <a14:compatExt spid="_x0000_s48165"/>
                </a:ext>
                <a:ext uri="{FF2B5EF4-FFF2-40B4-BE49-F238E27FC236}">
                  <a16:creationId xmlns:a16="http://schemas.microsoft.com/office/drawing/2014/main" id="{00000000-0008-0000-1100-00002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34</xdr:row>
          <xdr:rowOff>19050</xdr:rowOff>
        </xdr:from>
        <xdr:to>
          <xdr:col>1</xdr:col>
          <xdr:colOff>1114425</xdr:colOff>
          <xdr:row>35</xdr:row>
          <xdr:rowOff>0</xdr:rowOff>
        </xdr:to>
        <xdr:sp macro="" textlink="">
          <xdr:nvSpPr>
            <xdr:cNvPr id="48167" name="Check Box 39" hidden="1">
              <a:extLst>
                <a:ext uri="{63B3BB69-23CF-44E3-9099-C40C66FF867C}">
                  <a14:compatExt spid="_x0000_s48167"/>
                </a:ext>
                <a:ext uri="{FF2B5EF4-FFF2-40B4-BE49-F238E27FC236}">
                  <a16:creationId xmlns:a16="http://schemas.microsoft.com/office/drawing/2014/main" id="{00000000-0008-0000-1100-00002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36</xdr:row>
          <xdr:rowOff>19050</xdr:rowOff>
        </xdr:from>
        <xdr:to>
          <xdr:col>1</xdr:col>
          <xdr:colOff>1114425</xdr:colOff>
          <xdr:row>37</xdr:row>
          <xdr:rowOff>0</xdr:rowOff>
        </xdr:to>
        <xdr:sp macro="" textlink="">
          <xdr:nvSpPr>
            <xdr:cNvPr id="48168" name="Check Box 40" hidden="1">
              <a:extLst>
                <a:ext uri="{63B3BB69-23CF-44E3-9099-C40C66FF867C}">
                  <a14:compatExt spid="_x0000_s48168"/>
                </a:ext>
                <a:ext uri="{FF2B5EF4-FFF2-40B4-BE49-F238E27FC236}">
                  <a16:creationId xmlns:a16="http://schemas.microsoft.com/office/drawing/2014/main" id="{00000000-0008-0000-1100-00002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37</xdr:row>
          <xdr:rowOff>19050</xdr:rowOff>
        </xdr:from>
        <xdr:to>
          <xdr:col>1</xdr:col>
          <xdr:colOff>1114425</xdr:colOff>
          <xdr:row>37</xdr:row>
          <xdr:rowOff>219075</xdr:rowOff>
        </xdr:to>
        <xdr:sp macro="" textlink="">
          <xdr:nvSpPr>
            <xdr:cNvPr id="48169" name="Check Box 41" hidden="1">
              <a:extLst>
                <a:ext uri="{63B3BB69-23CF-44E3-9099-C40C66FF867C}">
                  <a14:compatExt spid="_x0000_s48169"/>
                </a:ext>
                <a:ext uri="{FF2B5EF4-FFF2-40B4-BE49-F238E27FC236}">
                  <a16:creationId xmlns:a16="http://schemas.microsoft.com/office/drawing/2014/main" id="{00000000-0008-0000-1100-00002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38</xdr:row>
          <xdr:rowOff>19050</xdr:rowOff>
        </xdr:from>
        <xdr:to>
          <xdr:col>1</xdr:col>
          <xdr:colOff>1114425</xdr:colOff>
          <xdr:row>39</xdr:row>
          <xdr:rowOff>9525</xdr:rowOff>
        </xdr:to>
        <xdr:sp macro="" textlink="">
          <xdr:nvSpPr>
            <xdr:cNvPr id="48170" name="Check Box 42" hidden="1">
              <a:extLst>
                <a:ext uri="{63B3BB69-23CF-44E3-9099-C40C66FF867C}">
                  <a14:compatExt spid="_x0000_s48170"/>
                </a:ext>
                <a:ext uri="{FF2B5EF4-FFF2-40B4-BE49-F238E27FC236}">
                  <a16:creationId xmlns:a16="http://schemas.microsoft.com/office/drawing/2014/main" id="{00000000-0008-0000-1100-00002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39</xdr:row>
          <xdr:rowOff>19050</xdr:rowOff>
        </xdr:from>
        <xdr:to>
          <xdr:col>1</xdr:col>
          <xdr:colOff>1114425</xdr:colOff>
          <xdr:row>40</xdr:row>
          <xdr:rowOff>0</xdr:rowOff>
        </xdr:to>
        <xdr:sp macro="" textlink="">
          <xdr:nvSpPr>
            <xdr:cNvPr id="48171" name="Check Box 43" hidden="1">
              <a:extLst>
                <a:ext uri="{63B3BB69-23CF-44E3-9099-C40C66FF867C}">
                  <a14:compatExt spid="_x0000_s48171"/>
                </a:ext>
                <a:ext uri="{FF2B5EF4-FFF2-40B4-BE49-F238E27FC236}">
                  <a16:creationId xmlns:a16="http://schemas.microsoft.com/office/drawing/2014/main" id="{00000000-0008-0000-1100-00002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40</xdr:row>
          <xdr:rowOff>19050</xdr:rowOff>
        </xdr:from>
        <xdr:to>
          <xdr:col>1</xdr:col>
          <xdr:colOff>1114425</xdr:colOff>
          <xdr:row>41</xdr:row>
          <xdr:rowOff>0</xdr:rowOff>
        </xdr:to>
        <xdr:sp macro="" textlink="">
          <xdr:nvSpPr>
            <xdr:cNvPr id="48172" name="Check Box 44" hidden="1">
              <a:extLst>
                <a:ext uri="{63B3BB69-23CF-44E3-9099-C40C66FF867C}">
                  <a14:compatExt spid="_x0000_s48172"/>
                </a:ext>
                <a:ext uri="{FF2B5EF4-FFF2-40B4-BE49-F238E27FC236}">
                  <a16:creationId xmlns:a16="http://schemas.microsoft.com/office/drawing/2014/main" id="{00000000-0008-0000-1100-00002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41</xdr:row>
          <xdr:rowOff>19050</xdr:rowOff>
        </xdr:from>
        <xdr:to>
          <xdr:col>1</xdr:col>
          <xdr:colOff>1114425</xdr:colOff>
          <xdr:row>42</xdr:row>
          <xdr:rowOff>9525</xdr:rowOff>
        </xdr:to>
        <xdr:sp macro="" textlink="">
          <xdr:nvSpPr>
            <xdr:cNvPr id="48174" name="Check Box 46" hidden="1">
              <a:extLst>
                <a:ext uri="{63B3BB69-23CF-44E3-9099-C40C66FF867C}">
                  <a14:compatExt spid="_x0000_s48174"/>
                </a:ext>
                <a:ext uri="{FF2B5EF4-FFF2-40B4-BE49-F238E27FC236}">
                  <a16:creationId xmlns:a16="http://schemas.microsoft.com/office/drawing/2014/main" id="{00000000-0008-0000-1100-00002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42</xdr:row>
          <xdr:rowOff>19050</xdr:rowOff>
        </xdr:from>
        <xdr:to>
          <xdr:col>1</xdr:col>
          <xdr:colOff>1114425</xdr:colOff>
          <xdr:row>43</xdr:row>
          <xdr:rowOff>9525</xdr:rowOff>
        </xdr:to>
        <xdr:sp macro="" textlink="">
          <xdr:nvSpPr>
            <xdr:cNvPr id="48175" name="Check Box 47" hidden="1">
              <a:extLst>
                <a:ext uri="{63B3BB69-23CF-44E3-9099-C40C66FF867C}">
                  <a14:compatExt spid="_x0000_s48175"/>
                </a:ext>
                <a:ext uri="{FF2B5EF4-FFF2-40B4-BE49-F238E27FC236}">
                  <a16:creationId xmlns:a16="http://schemas.microsoft.com/office/drawing/2014/main" id="{00000000-0008-0000-1100-00002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43</xdr:row>
          <xdr:rowOff>19050</xdr:rowOff>
        </xdr:from>
        <xdr:to>
          <xdr:col>1</xdr:col>
          <xdr:colOff>1114425</xdr:colOff>
          <xdr:row>44</xdr:row>
          <xdr:rowOff>0</xdr:rowOff>
        </xdr:to>
        <xdr:sp macro="" textlink="">
          <xdr:nvSpPr>
            <xdr:cNvPr id="48176" name="Check Box 48" hidden="1">
              <a:extLst>
                <a:ext uri="{63B3BB69-23CF-44E3-9099-C40C66FF867C}">
                  <a14:compatExt spid="_x0000_s48176"/>
                </a:ext>
                <a:ext uri="{FF2B5EF4-FFF2-40B4-BE49-F238E27FC236}">
                  <a16:creationId xmlns:a16="http://schemas.microsoft.com/office/drawing/2014/main" id="{00000000-0008-0000-1100-00003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44</xdr:row>
          <xdr:rowOff>19050</xdr:rowOff>
        </xdr:from>
        <xdr:to>
          <xdr:col>1</xdr:col>
          <xdr:colOff>1114425</xdr:colOff>
          <xdr:row>44</xdr:row>
          <xdr:rowOff>247650</xdr:rowOff>
        </xdr:to>
        <xdr:sp macro="" textlink="">
          <xdr:nvSpPr>
            <xdr:cNvPr id="48177" name="Check Box 49" hidden="1">
              <a:extLst>
                <a:ext uri="{63B3BB69-23CF-44E3-9099-C40C66FF867C}">
                  <a14:compatExt spid="_x0000_s48177"/>
                </a:ext>
                <a:ext uri="{FF2B5EF4-FFF2-40B4-BE49-F238E27FC236}">
                  <a16:creationId xmlns:a16="http://schemas.microsoft.com/office/drawing/2014/main" id="{00000000-0008-0000-1100-00003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10</xdr:col>
      <xdr:colOff>40820</xdr:colOff>
      <xdr:row>28</xdr:row>
      <xdr:rowOff>870857</xdr:rowOff>
    </xdr:from>
    <xdr:to>
      <xdr:col>12</xdr:col>
      <xdr:colOff>81642</xdr:colOff>
      <xdr:row>38</xdr:row>
      <xdr:rowOff>27215</xdr:rowOff>
    </xdr:to>
    <xdr:sp macro="" textlink="">
      <xdr:nvSpPr>
        <xdr:cNvPr id="3" name="Rectangle: Rounded Corners 2">
          <a:extLst>
            <a:ext uri="{FF2B5EF4-FFF2-40B4-BE49-F238E27FC236}">
              <a16:creationId xmlns:a16="http://schemas.microsoft.com/office/drawing/2014/main" id="{00000000-0008-0000-1200-000003000000}"/>
            </a:ext>
          </a:extLst>
        </xdr:cNvPr>
        <xdr:cNvSpPr/>
      </xdr:nvSpPr>
      <xdr:spPr bwMode="auto">
        <a:xfrm>
          <a:off x="14695713" y="7824107"/>
          <a:ext cx="3156858" cy="1578429"/>
        </a:xfrm>
        <a:prstGeom prst="roundRect">
          <a:avLst/>
        </a:prstGeom>
        <a:noFill/>
        <a:ln w="38100" cap="flat" cmpd="sng" algn="ctr">
          <a:solidFill>
            <a:srgbClr val="C00000"/>
          </a:solid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581025</xdr:colOff>
          <xdr:row>10</xdr:row>
          <xdr:rowOff>0</xdr:rowOff>
        </xdr:from>
        <xdr:to>
          <xdr:col>5</xdr:col>
          <xdr:colOff>1304925</xdr:colOff>
          <xdr:row>10</xdr:row>
          <xdr:rowOff>476250</xdr:rowOff>
        </xdr:to>
        <xdr:sp macro="" textlink="">
          <xdr:nvSpPr>
            <xdr:cNvPr id="65549" name="Check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11</xdr:row>
          <xdr:rowOff>0</xdr:rowOff>
        </xdr:from>
        <xdr:to>
          <xdr:col>5</xdr:col>
          <xdr:colOff>1304925</xdr:colOff>
          <xdr:row>11</xdr:row>
          <xdr:rowOff>390525</xdr:rowOff>
        </xdr:to>
        <xdr:sp macro="" textlink="">
          <xdr:nvSpPr>
            <xdr:cNvPr id="65550" name="Check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12</xdr:row>
          <xdr:rowOff>0</xdr:rowOff>
        </xdr:from>
        <xdr:to>
          <xdr:col>5</xdr:col>
          <xdr:colOff>1304925</xdr:colOff>
          <xdr:row>12</xdr:row>
          <xdr:rowOff>409575</xdr:rowOff>
        </xdr:to>
        <xdr:sp macro="" textlink="">
          <xdr:nvSpPr>
            <xdr:cNvPr id="65551" name="Check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13</xdr:row>
          <xdr:rowOff>0</xdr:rowOff>
        </xdr:from>
        <xdr:to>
          <xdr:col>5</xdr:col>
          <xdr:colOff>1304925</xdr:colOff>
          <xdr:row>13</xdr:row>
          <xdr:rowOff>314325</xdr:rowOff>
        </xdr:to>
        <xdr:sp macro="" textlink="">
          <xdr:nvSpPr>
            <xdr:cNvPr id="65552" name="Check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14</xdr:row>
          <xdr:rowOff>0</xdr:rowOff>
        </xdr:from>
        <xdr:to>
          <xdr:col>5</xdr:col>
          <xdr:colOff>1304925</xdr:colOff>
          <xdr:row>14</xdr:row>
          <xdr:rowOff>352425</xdr:rowOff>
        </xdr:to>
        <xdr:sp macro="" textlink="">
          <xdr:nvSpPr>
            <xdr:cNvPr id="65553" name="Check Box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15</xdr:row>
          <xdr:rowOff>9525</xdr:rowOff>
        </xdr:from>
        <xdr:to>
          <xdr:col>5</xdr:col>
          <xdr:colOff>1304925</xdr:colOff>
          <xdr:row>15</xdr:row>
          <xdr:rowOff>409575</xdr:rowOff>
        </xdr:to>
        <xdr:sp macro="" textlink="">
          <xdr:nvSpPr>
            <xdr:cNvPr id="65554" name="Check Box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16</xdr:row>
          <xdr:rowOff>0</xdr:rowOff>
        </xdr:from>
        <xdr:to>
          <xdr:col>5</xdr:col>
          <xdr:colOff>1304925</xdr:colOff>
          <xdr:row>16</xdr:row>
          <xdr:rowOff>371475</xdr:rowOff>
        </xdr:to>
        <xdr:sp macro="" textlink="">
          <xdr:nvSpPr>
            <xdr:cNvPr id="65555" name="Check Box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17</xdr:row>
          <xdr:rowOff>0</xdr:rowOff>
        </xdr:from>
        <xdr:to>
          <xdr:col>5</xdr:col>
          <xdr:colOff>1304925</xdr:colOff>
          <xdr:row>17</xdr:row>
          <xdr:rowOff>409575</xdr:rowOff>
        </xdr:to>
        <xdr:sp macro="" textlink="">
          <xdr:nvSpPr>
            <xdr:cNvPr id="65556" name="Check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18</xdr:row>
          <xdr:rowOff>19050</xdr:rowOff>
        </xdr:from>
        <xdr:to>
          <xdr:col>5</xdr:col>
          <xdr:colOff>1304925</xdr:colOff>
          <xdr:row>18</xdr:row>
          <xdr:rowOff>447675</xdr:rowOff>
        </xdr:to>
        <xdr:sp macro="" textlink="">
          <xdr:nvSpPr>
            <xdr:cNvPr id="65557" name="Check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19</xdr:row>
          <xdr:rowOff>0</xdr:rowOff>
        </xdr:from>
        <xdr:to>
          <xdr:col>5</xdr:col>
          <xdr:colOff>1304925</xdr:colOff>
          <xdr:row>19</xdr:row>
          <xdr:rowOff>409575</xdr:rowOff>
        </xdr:to>
        <xdr:sp macro="" textlink="">
          <xdr:nvSpPr>
            <xdr:cNvPr id="65558" name="Check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20</xdr:row>
          <xdr:rowOff>0</xdr:rowOff>
        </xdr:from>
        <xdr:to>
          <xdr:col>5</xdr:col>
          <xdr:colOff>1304925</xdr:colOff>
          <xdr:row>20</xdr:row>
          <xdr:rowOff>447675</xdr:rowOff>
        </xdr:to>
        <xdr:sp macro="" textlink="">
          <xdr:nvSpPr>
            <xdr:cNvPr id="65559" name="Check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21</xdr:row>
          <xdr:rowOff>0</xdr:rowOff>
        </xdr:from>
        <xdr:to>
          <xdr:col>5</xdr:col>
          <xdr:colOff>1304925</xdr:colOff>
          <xdr:row>21</xdr:row>
          <xdr:rowOff>409575</xdr:rowOff>
        </xdr:to>
        <xdr:sp macro="" textlink="">
          <xdr:nvSpPr>
            <xdr:cNvPr id="65560" name="Check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22</xdr:row>
          <xdr:rowOff>0</xdr:rowOff>
        </xdr:from>
        <xdr:to>
          <xdr:col>5</xdr:col>
          <xdr:colOff>1304925</xdr:colOff>
          <xdr:row>22</xdr:row>
          <xdr:rowOff>390525</xdr:rowOff>
        </xdr:to>
        <xdr:sp macro="" textlink="">
          <xdr:nvSpPr>
            <xdr:cNvPr id="65561" name="Check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23</xdr:row>
          <xdr:rowOff>0</xdr:rowOff>
        </xdr:from>
        <xdr:to>
          <xdr:col>5</xdr:col>
          <xdr:colOff>1304925</xdr:colOff>
          <xdr:row>23</xdr:row>
          <xdr:rowOff>371475</xdr:rowOff>
        </xdr:to>
        <xdr:sp macro="" textlink="">
          <xdr:nvSpPr>
            <xdr:cNvPr id="65562" name="Check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24</xdr:row>
          <xdr:rowOff>9525</xdr:rowOff>
        </xdr:from>
        <xdr:to>
          <xdr:col>5</xdr:col>
          <xdr:colOff>1304925</xdr:colOff>
          <xdr:row>24</xdr:row>
          <xdr:rowOff>409575</xdr:rowOff>
        </xdr:to>
        <xdr:sp macro="" textlink="">
          <xdr:nvSpPr>
            <xdr:cNvPr id="65563" name="Check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25</xdr:row>
          <xdr:rowOff>0</xdr:rowOff>
        </xdr:from>
        <xdr:to>
          <xdr:col>5</xdr:col>
          <xdr:colOff>1304925</xdr:colOff>
          <xdr:row>25</xdr:row>
          <xdr:rowOff>409575</xdr:rowOff>
        </xdr:to>
        <xdr:sp macro="" textlink="">
          <xdr:nvSpPr>
            <xdr:cNvPr id="65564" name="Check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176894</xdr:colOff>
      <xdr:row>7</xdr:row>
      <xdr:rowOff>0</xdr:rowOff>
    </xdr:from>
    <xdr:to>
      <xdr:col>6</xdr:col>
      <xdr:colOff>190501</xdr:colOff>
      <xdr:row>26</xdr:row>
      <xdr:rowOff>152400</xdr:rowOff>
    </xdr:to>
    <xdr:sp macro="" textlink="">
      <xdr:nvSpPr>
        <xdr:cNvPr id="30" name="Oval 29">
          <a:extLst>
            <a:ext uri="{FF2B5EF4-FFF2-40B4-BE49-F238E27FC236}">
              <a16:creationId xmlns:a16="http://schemas.microsoft.com/office/drawing/2014/main" id="{00000000-0008-0000-0300-00001E000000}"/>
            </a:ext>
          </a:extLst>
        </xdr:cNvPr>
        <xdr:cNvSpPr/>
      </xdr:nvSpPr>
      <xdr:spPr bwMode="auto">
        <a:xfrm>
          <a:off x="789215" y="1632857"/>
          <a:ext cx="9715500" cy="7840436"/>
        </a:xfrm>
        <a:prstGeom prst="ellipse">
          <a:avLst/>
        </a:prstGeom>
        <a:noFill/>
        <a:ln w="19050" cap="flat" cmpd="sng" algn="ctr">
          <a:solidFill>
            <a:srgbClr val="C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11</xdr:col>
      <xdr:colOff>195490</xdr:colOff>
      <xdr:row>10</xdr:row>
      <xdr:rowOff>122463</xdr:rowOff>
    </xdr:from>
    <xdr:to>
      <xdr:col>25</xdr:col>
      <xdr:colOff>31750</xdr:colOff>
      <xdr:row>19</xdr:row>
      <xdr:rowOff>47625</xdr:rowOff>
    </xdr:to>
    <xdr:sp macro="" textlink="">
      <xdr:nvSpPr>
        <xdr:cNvPr id="20" name="Left Arrow 19">
          <a:extLst>
            <a:ext uri="{FF2B5EF4-FFF2-40B4-BE49-F238E27FC236}">
              <a16:creationId xmlns:a16="http://schemas.microsoft.com/office/drawing/2014/main" id="{00000000-0008-0000-0300-000014000000}"/>
            </a:ext>
          </a:extLst>
        </xdr:cNvPr>
        <xdr:cNvSpPr/>
      </xdr:nvSpPr>
      <xdr:spPr bwMode="auto">
        <a:xfrm>
          <a:off x="11879490" y="3027588"/>
          <a:ext cx="11599635" cy="4481287"/>
        </a:xfrm>
        <a:prstGeom prst="leftArrow">
          <a:avLst/>
        </a:prstGeom>
        <a:solidFill>
          <a:srgbClr val="FFFFFF"/>
        </a:solidFill>
        <a:ln w="9525" cap="flat" cmpd="sng" algn="ctr">
          <a:solidFill>
            <a:srgbClr val="C00000"/>
          </a:solidFill>
          <a:prstDash val="solid"/>
          <a:round/>
          <a:headEnd type="none" w="med" len="med"/>
          <a:tailEnd type="none" w="med" len="med"/>
        </a:ln>
        <a:effectLst/>
      </xdr:spPr>
      <xdr:txBody>
        <a:bodyPr vertOverflow="clip" horzOverflow="clip" wrap="square" lIns="18288" tIns="0" rIns="0" bIns="0" rtlCol="0" anchor="t" upright="1"/>
        <a:lstStyle/>
        <a:p>
          <a:endParaRPr lang="en-US" sz="1800">
            <a:effectLst/>
            <a:latin typeface="Arial" panose="020B0604020202020204" pitchFamily="34" charset="0"/>
            <a:ea typeface="+mn-ea"/>
            <a:cs typeface="Arial" panose="020B0604020202020204" pitchFamily="34" charset="0"/>
          </a:endParaRPr>
        </a:p>
        <a:p>
          <a:r>
            <a:rPr lang="en-US" sz="1800">
              <a:effectLst/>
              <a:latin typeface="+mn-lt"/>
              <a:ea typeface="+mn-ea"/>
              <a:cs typeface="Arial" panose="020B0604020202020204" pitchFamily="34" charset="0"/>
            </a:rPr>
            <a:t>Under Penal Code section 1463.007, a program is authorized to recover operating costs associated with the collection of delinquent court-ordered debt, if it meets 10 of 16 components</a:t>
          </a:r>
          <a:r>
            <a:rPr lang="en-US" sz="1800" baseline="0">
              <a:effectLst/>
              <a:latin typeface="+mn-lt"/>
              <a:ea typeface="+mn-ea"/>
              <a:cs typeface="Arial" panose="020B0604020202020204" pitchFamily="34" charset="0"/>
            </a:rPr>
            <a:t> (collections activities).</a:t>
          </a:r>
          <a:endParaRPr lang="en-US" sz="1800">
            <a:effectLst/>
            <a:latin typeface="+mn-lt"/>
            <a:cs typeface="Arial" panose="020B0604020202020204" pitchFamily="34" charset="0"/>
          </a:endParaRPr>
        </a:p>
        <a:p>
          <a:endParaRPr lang="en-US" sz="1800">
            <a:effectLst/>
            <a:latin typeface="+mn-lt"/>
            <a:ea typeface="+mn-ea"/>
            <a:cs typeface="Arial" panose="020B0604020202020204" pitchFamily="34" charset="0"/>
          </a:endParaRPr>
        </a:p>
        <a:p>
          <a:r>
            <a:rPr lang="en-US" sz="1800">
              <a:effectLst/>
              <a:latin typeface="+mn-lt"/>
              <a:ea typeface="+mn-ea"/>
              <a:cs typeface="Arial" panose="020B0604020202020204" pitchFamily="34" charset="0"/>
            </a:rPr>
            <a:t>The 10 of 16 activities</a:t>
          </a:r>
          <a:r>
            <a:rPr lang="en-US" sz="1800" baseline="0">
              <a:effectLst/>
              <a:latin typeface="+mn-lt"/>
              <a:ea typeface="+mn-ea"/>
              <a:cs typeface="Arial" panose="020B0604020202020204" pitchFamily="34" charset="0"/>
            </a:rPr>
            <a:t> </a:t>
          </a:r>
          <a:r>
            <a:rPr lang="en-US" sz="1800">
              <a:effectLst/>
              <a:latin typeface="+mn-lt"/>
              <a:ea typeface="+mn-ea"/>
              <a:cs typeface="Arial" panose="020B0604020202020204" pitchFamily="34" charset="0"/>
            </a:rPr>
            <a:t>may be met </a:t>
          </a:r>
          <a:r>
            <a:rPr lang="en-US" sz="1800" b="1">
              <a:effectLst/>
              <a:latin typeface="+mn-lt"/>
              <a:ea typeface="+mn-ea"/>
              <a:cs typeface="Arial" panose="020B0604020202020204" pitchFamily="34" charset="0"/>
            </a:rPr>
            <a:t>collectively</a:t>
          </a:r>
          <a:r>
            <a:rPr lang="en-US" sz="1800">
              <a:effectLst/>
              <a:latin typeface="+mn-lt"/>
              <a:ea typeface="+mn-ea"/>
              <a:cs typeface="Arial" panose="020B0604020202020204" pitchFamily="34" charset="0"/>
            </a:rPr>
            <a:t> by the program;</a:t>
          </a:r>
          <a:r>
            <a:rPr lang="en-US" sz="1800" baseline="0">
              <a:effectLst/>
              <a:latin typeface="+mn-lt"/>
              <a:ea typeface="+mn-ea"/>
              <a:cs typeface="Arial" panose="020B0604020202020204" pitchFamily="34" charset="0"/>
            </a:rPr>
            <a:t> court, county, private vendor, FTB, or Intra-branch. </a:t>
          </a:r>
        </a:p>
        <a:p>
          <a:endParaRPr lang="en-US" sz="1800" baseline="0">
            <a:effectLst/>
            <a:latin typeface="+mn-lt"/>
            <a:ea typeface="+mn-ea"/>
            <a:cs typeface="Arial" panose="020B0604020202020204" pitchFamily="34" charset="0"/>
          </a:endParaRPr>
        </a:p>
        <a:p>
          <a:r>
            <a:rPr lang="en-US" sz="1800" baseline="0">
              <a:effectLst/>
              <a:latin typeface="+mn-lt"/>
              <a:ea typeface="+mn-ea"/>
              <a:cs typeface="Arial" panose="020B0604020202020204" pitchFamily="34" charset="0"/>
            </a:rPr>
            <a:t> </a:t>
          </a:r>
          <a:endParaRPr lang="en-US" sz="1800">
            <a:effectLst/>
            <a:latin typeface="+mn-lt"/>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581025</xdr:colOff>
          <xdr:row>22</xdr:row>
          <xdr:rowOff>0</xdr:rowOff>
        </xdr:from>
        <xdr:to>
          <xdr:col>5</xdr:col>
          <xdr:colOff>1304925</xdr:colOff>
          <xdr:row>22</xdr:row>
          <xdr:rowOff>476250</xdr:rowOff>
        </xdr:to>
        <xdr:sp macro="" textlink="">
          <xdr:nvSpPr>
            <xdr:cNvPr id="73729" name="Check Box 1" hidden="1">
              <a:extLst>
                <a:ext uri="{63B3BB69-23CF-44E3-9099-C40C66FF867C}">
                  <a14:compatExt spid="_x0000_s73729"/>
                </a:ext>
                <a:ext uri="{FF2B5EF4-FFF2-40B4-BE49-F238E27FC236}">
                  <a16:creationId xmlns:a16="http://schemas.microsoft.com/office/drawing/2014/main" id="{00000000-0008-0000-0400-00000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23</xdr:row>
          <xdr:rowOff>0</xdr:rowOff>
        </xdr:from>
        <xdr:to>
          <xdr:col>5</xdr:col>
          <xdr:colOff>1304925</xdr:colOff>
          <xdr:row>23</xdr:row>
          <xdr:rowOff>390525</xdr:rowOff>
        </xdr:to>
        <xdr:sp macro="" textlink="">
          <xdr:nvSpPr>
            <xdr:cNvPr id="73730" name="Check Box 2" hidden="1">
              <a:extLst>
                <a:ext uri="{63B3BB69-23CF-44E3-9099-C40C66FF867C}">
                  <a14:compatExt spid="_x0000_s73730"/>
                </a:ext>
                <a:ext uri="{FF2B5EF4-FFF2-40B4-BE49-F238E27FC236}">
                  <a16:creationId xmlns:a16="http://schemas.microsoft.com/office/drawing/2014/main" id="{00000000-0008-0000-0400-00000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24</xdr:row>
          <xdr:rowOff>0</xdr:rowOff>
        </xdr:from>
        <xdr:to>
          <xdr:col>5</xdr:col>
          <xdr:colOff>1304925</xdr:colOff>
          <xdr:row>24</xdr:row>
          <xdr:rowOff>409575</xdr:rowOff>
        </xdr:to>
        <xdr:sp macro="" textlink="">
          <xdr:nvSpPr>
            <xdr:cNvPr id="73731" name="Check Box 3" hidden="1">
              <a:extLst>
                <a:ext uri="{63B3BB69-23CF-44E3-9099-C40C66FF867C}">
                  <a14:compatExt spid="_x0000_s73731"/>
                </a:ext>
                <a:ext uri="{FF2B5EF4-FFF2-40B4-BE49-F238E27FC236}">
                  <a16:creationId xmlns:a16="http://schemas.microsoft.com/office/drawing/2014/main" id="{00000000-0008-0000-0400-00000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25</xdr:row>
          <xdr:rowOff>0</xdr:rowOff>
        </xdr:from>
        <xdr:to>
          <xdr:col>5</xdr:col>
          <xdr:colOff>1304925</xdr:colOff>
          <xdr:row>25</xdr:row>
          <xdr:rowOff>314325</xdr:rowOff>
        </xdr:to>
        <xdr:sp macro="" textlink="">
          <xdr:nvSpPr>
            <xdr:cNvPr id="73732" name="Check Box 4" hidden="1">
              <a:extLst>
                <a:ext uri="{63B3BB69-23CF-44E3-9099-C40C66FF867C}">
                  <a14:compatExt spid="_x0000_s73732"/>
                </a:ext>
                <a:ext uri="{FF2B5EF4-FFF2-40B4-BE49-F238E27FC236}">
                  <a16:creationId xmlns:a16="http://schemas.microsoft.com/office/drawing/2014/main" id="{00000000-0008-0000-0400-00000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26</xdr:row>
          <xdr:rowOff>0</xdr:rowOff>
        </xdr:from>
        <xdr:to>
          <xdr:col>5</xdr:col>
          <xdr:colOff>1304925</xdr:colOff>
          <xdr:row>26</xdr:row>
          <xdr:rowOff>352425</xdr:rowOff>
        </xdr:to>
        <xdr:sp macro="" textlink="">
          <xdr:nvSpPr>
            <xdr:cNvPr id="73733" name="Check Box 5" hidden="1">
              <a:extLst>
                <a:ext uri="{63B3BB69-23CF-44E3-9099-C40C66FF867C}">
                  <a14:compatExt spid="_x0000_s73733"/>
                </a:ext>
                <a:ext uri="{FF2B5EF4-FFF2-40B4-BE49-F238E27FC236}">
                  <a16:creationId xmlns:a16="http://schemas.microsoft.com/office/drawing/2014/main" id="{00000000-0008-0000-0400-000005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27</xdr:row>
          <xdr:rowOff>9525</xdr:rowOff>
        </xdr:from>
        <xdr:to>
          <xdr:col>5</xdr:col>
          <xdr:colOff>1304925</xdr:colOff>
          <xdr:row>27</xdr:row>
          <xdr:rowOff>409575</xdr:rowOff>
        </xdr:to>
        <xdr:sp macro="" textlink="">
          <xdr:nvSpPr>
            <xdr:cNvPr id="73734" name="Check Box 6" hidden="1">
              <a:extLst>
                <a:ext uri="{63B3BB69-23CF-44E3-9099-C40C66FF867C}">
                  <a14:compatExt spid="_x0000_s73734"/>
                </a:ext>
                <a:ext uri="{FF2B5EF4-FFF2-40B4-BE49-F238E27FC236}">
                  <a16:creationId xmlns:a16="http://schemas.microsoft.com/office/drawing/2014/main" id="{00000000-0008-0000-0400-000006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28</xdr:row>
          <xdr:rowOff>0</xdr:rowOff>
        </xdr:from>
        <xdr:to>
          <xdr:col>5</xdr:col>
          <xdr:colOff>1304925</xdr:colOff>
          <xdr:row>28</xdr:row>
          <xdr:rowOff>371475</xdr:rowOff>
        </xdr:to>
        <xdr:sp macro="" textlink="">
          <xdr:nvSpPr>
            <xdr:cNvPr id="73735" name="Check Box 7" hidden="1">
              <a:extLst>
                <a:ext uri="{63B3BB69-23CF-44E3-9099-C40C66FF867C}">
                  <a14:compatExt spid="_x0000_s73735"/>
                </a:ext>
                <a:ext uri="{FF2B5EF4-FFF2-40B4-BE49-F238E27FC236}">
                  <a16:creationId xmlns:a16="http://schemas.microsoft.com/office/drawing/2014/main" id="{00000000-0008-0000-0400-000007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29</xdr:row>
          <xdr:rowOff>0</xdr:rowOff>
        </xdr:from>
        <xdr:to>
          <xdr:col>5</xdr:col>
          <xdr:colOff>1304925</xdr:colOff>
          <xdr:row>29</xdr:row>
          <xdr:rowOff>409575</xdr:rowOff>
        </xdr:to>
        <xdr:sp macro="" textlink="">
          <xdr:nvSpPr>
            <xdr:cNvPr id="73736" name="Check Box 8" hidden="1">
              <a:extLst>
                <a:ext uri="{63B3BB69-23CF-44E3-9099-C40C66FF867C}">
                  <a14:compatExt spid="_x0000_s73736"/>
                </a:ext>
                <a:ext uri="{FF2B5EF4-FFF2-40B4-BE49-F238E27FC236}">
                  <a16:creationId xmlns:a16="http://schemas.microsoft.com/office/drawing/2014/main" id="{00000000-0008-0000-0400-000008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30</xdr:row>
          <xdr:rowOff>19050</xdr:rowOff>
        </xdr:from>
        <xdr:to>
          <xdr:col>5</xdr:col>
          <xdr:colOff>1304925</xdr:colOff>
          <xdr:row>31</xdr:row>
          <xdr:rowOff>9525</xdr:rowOff>
        </xdr:to>
        <xdr:sp macro="" textlink="">
          <xdr:nvSpPr>
            <xdr:cNvPr id="73737" name="Check Box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31</xdr:row>
          <xdr:rowOff>0</xdr:rowOff>
        </xdr:from>
        <xdr:to>
          <xdr:col>5</xdr:col>
          <xdr:colOff>1304925</xdr:colOff>
          <xdr:row>32</xdr:row>
          <xdr:rowOff>19050</xdr:rowOff>
        </xdr:to>
        <xdr:sp macro="" textlink="">
          <xdr:nvSpPr>
            <xdr:cNvPr id="73738" name="Check Box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32</xdr:row>
          <xdr:rowOff>0</xdr:rowOff>
        </xdr:from>
        <xdr:to>
          <xdr:col>5</xdr:col>
          <xdr:colOff>1304925</xdr:colOff>
          <xdr:row>32</xdr:row>
          <xdr:rowOff>447675</xdr:rowOff>
        </xdr:to>
        <xdr:sp macro="" textlink="">
          <xdr:nvSpPr>
            <xdr:cNvPr id="73739" name="Check Box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33</xdr:row>
          <xdr:rowOff>0</xdr:rowOff>
        </xdr:from>
        <xdr:to>
          <xdr:col>5</xdr:col>
          <xdr:colOff>1304925</xdr:colOff>
          <xdr:row>33</xdr:row>
          <xdr:rowOff>409575</xdr:rowOff>
        </xdr:to>
        <xdr:sp macro="" textlink="">
          <xdr:nvSpPr>
            <xdr:cNvPr id="73740" name="Check Box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34</xdr:row>
          <xdr:rowOff>0</xdr:rowOff>
        </xdr:from>
        <xdr:to>
          <xdr:col>5</xdr:col>
          <xdr:colOff>1304925</xdr:colOff>
          <xdr:row>34</xdr:row>
          <xdr:rowOff>390525</xdr:rowOff>
        </xdr:to>
        <xdr:sp macro="" textlink="">
          <xdr:nvSpPr>
            <xdr:cNvPr id="73741" name="Check Box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35</xdr:row>
          <xdr:rowOff>0</xdr:rowOff>
        </xdr:from>
        <xdr:to>
          <xdr:col>5</xdr:col>
          <xdr:colOff>1304925</xdr:colOff>
          <xdr:row>35</xdr:row>
          <xdr:rowOff>371475</xdr:rowOff>
        </xdr:to>
        <xdr:sp macro="" textlink="">
          <xdr:nvSpPr>
            <xdr:cNvPr id="73742" name="Check Box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36</xdr:row>
          <xdr:rowOff>9525</xdr:rowOff>
        </xdr:from>
        <xdr:to>
          <xdr:col>5</xdr:col>
          <xdr:colOff>1304925</xdr:colOff>
          <xdr:row>37</xdr:row>
          <xdr:rowOff>9525</xdr:rowOff>
        </xdr:to>
        <xdr:sp macro="" textlink="">
          <xdr:nvSpPr>
            <xdr:cNvPr id="73743" name="Check Box 15" hidden="1">
              <a:extLst>
                <a:ext uri="{63B3BB69-23CF-44E3-9099-C40C66FF867C}">
                  <a14:compatExt spid="_x0000_s73743"/>
                </a:ext>
                <a:ext uri="{FF2B5EF4-FFF2-40B4-BE49-F238E27FC236}">
                  <a16:creationId xmlns:a16="http://schemas.microsoft.com/office/drawing/2014/main" id="{00000000-0008-0000-04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37</xdr:row>
          <xdr:rowOff>0</xdr:rowOff>
        </xdr:from>
        <xdr:to>
          <xdr:col>5</xdr:col>
          <xdr:colOff>1304925</xdr:colOff>
          <xdr:row>38</xdr:row>
          <xdr:rowOff>19050</xdr:rowOff>
        </xdr:to>
        <xdr:sp macro="" textlink="">
          <xdr:nvSpPr>
            <xdr:cNvPr id="73744" name="Check Box 16" hidden="1">
              <a:extLst>
                <a:ext uri="{63B3BB69-23CF-44E3-9099-C40C66FF867C}">
                  <a14:compatExt spid="_x0000_s73744"/>
                </a:ext>
                <a:ext uri="{FF2B5EF4-FFF2-40B4-BE49-F238E27FC236}">
                  <a16:creationId xmlns:a16="http://schemas.microsoft.com/office/drawing/2014/main" id="{00000000-0008-0000-0400-000010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3701303</xdr:colOff>
      <xdr:row>18</xdr:row>
      <xdr:rowOff>86845</xdr:rowOff>
    </xdr:from>
    <xdr:to>
      <xdr:col>6</xdr:col>
      <xdr:colOff>80683</xdr:colOff>
      <xdr:row>38</xdr:row>
      <xdr:rowOff>43142</xdr:rowOff>
    </xdr:to>
    <xdr:sp macro="" textlink="">
      <xdr:nvSpPr>
        <xdr:cNvPr id="18" name="Oval 17">
          <a:extLst>
            <a:ext uri="{FF2B5EF4-FFF2-40B4-BE49-F238E27FC236}">
              <a16:creationId xmlns:a16="http://schemas.microsoft.com/office/drawing/2014/main" id="{00000000-0008-0000-0400-000012000000}"/>
            </a:ext>
          </a:extLst>
        </xdr:cNvPr>
        <xdr:cNvSpPr/>
      </xdr:nvSpPr>
      <xdr:spPr bwMode="auto">
        <a:xfrm>
          <a:off x="8997203" y="1553695"/>
          <a:ext cx="1580030" cy="9652747"/>
        </a:xfrm>
        <a:prstGeom prst="ellipse">
          <a:avLst/>
        </a:prstGeom>
        <a:noFill/>
        <a:ln w="19050" cap="flat" cmpd="sng" algn="ctr">
          <a:solidFill>
            <a:srgbClr val="C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11</xdr:col>
      <xdr:colOff>228600</xdr:colOff>
      <xdr:row>24</xdr:row>
      <xdr:rowOff>304800</xdr:rowOff>
    </xdr:from>
    <xdr:to>
      <xdr:col>25</xdr:col>
      <xdr:colOff>214993</xdr:colOff>
      <xdr:row>35</xdr:row>
      <xdr:rowOff>38100</xdr:rowOff>
    </xdr:to>
    <xdr:sp macro="" textlink="">
      <xdr:nvSpPr>
        <xdr:cNvPr id="19" name="Left Arrow 18">
          <a:extLst>
            <a:ext uri="{FF2B5EF4-FFF2-40B4-BE49-F238E27FC236}">
              <a16:creationId xmlns:a16="http://schemas.microsoft.com/office/drawing/2014/main" id="{00000000-0008-0000-0400-000013000000}"/>
            </a:ext>
          </a:extLst>
        </xdr:cNvPr>
        <xdr:cNvSpPr/>
      </xdr:nvSpPr>
      <xdr:spPr bwMode="auto">
        <a:xfrm>
          <a:off x="17811750" y="4762500"/>
          <a:ext cx="11816443" cy="5238750"/>
        </a:xfrm>
        <a:prstGeom prst="leftArrow">
          <a:avLst/>
        </a:prstGeom>
        <a:solidFill>
          <a:srgbClr val="FFFFFF"/>
        </a:solidFill>
        <a:ln w="9525" cap="flat" cmpd="sng" algn="ctr">
          <a:solidFill>
            <a:srgbClr val="C00000"/>
          </a:solidFill>
          <a:prstDash val="solid"/>
          <a:round/>
          <a:headEnd type="none" w="med" len="med"/>
          <a:tailEnd type="none" w="med" len="med"/>
        </a:ln>
        <a:effectLst/>
      </xdr:spPr>
      <xdr:txBody>
        <a:bodyPr vertOverflow="clip" horzOverflow="clip" wrap="square" lIns="18288" tIns="0" rIns="0" bIns="0" rtlCol="0" anchor="t" upright="1"/>
        <a:lstStyle/>
        <a:p>
          <a:endParaRPr lang="en-US" sz="1800">
            <a:effectLst/>
            <a:latin typeface="Arial" panose="020B0604020202020204" pitchFamily="34" charset="0"/>
            <a:ea typeface="+mn-ea"/>
            <a:cs typeface="Arial" panose="020B0604020202020204" pitchFamily="34" charset="0"/>
          </a:endParaRPr>
        </a:p>
        <a:p>
          <a:endParaRPr lang="en-US" sz="2400">
            <a:effectLst/>
            <a:latin typeface="+mn-lt"/>
            <a:ea typeface="+mn-ea"/>
            <a:cs typeface="Arial" panose="020B0604020202020204" pitchFamily="34" charset="0"/>
          </a:endParaRPr>
        </a:p>
        <a:p>
          <a:r>
            <a:rPr lang="en-US" sz="2400">
              <a:effectLst/>
              <a:latin typeface="+mn-lt"/>
              <a:cs typeface="Arial" panose="020B0604020202020204" pitchFamily="34" charset="0"/>
            </a:rPr>
            <a:t>To simplify</a:t>
          </a:r>
          <a:r>
            <a:rPr lang="en-US" sz="2400" baseline="0">
              <a:effectLst/>
              <a:latin typeface="+mn-lt"/>
              <a:cs typeface="Arial" panose="020B0604020202020204" pitchFamily="34" charset="0"/>
            </a:rPr>
            <a:t> reporting, the 16 activities were grouped into 9 categories. </a:t>
          </a:r>
        </a:p>
        <a:p>
          <a:pPr marL="0" marR="0" lvl="0" indent="0" algn="l" defTabSz="914400" eaLnBrk="1" fontAlgn="auto" latinLnBrk="0" hangingPunct="1">
            <a:lnSpc>
              <a:spcPct val="100000"/>
            </a:lnSpc>
            <a:spcBef>
              <a:spcPts val="0"/>
            </a:spcBef>
            <a:spcAft>
              <a:spcPts val="0"/>
            </a:spcAft>
            <a:buClrTx/>
            <a:buSzTx/>
            <a:buFontTx/>
            <a:buNone/>
            <a:tabLst/>
            <a:defRPr/>
          </a:pPr>
          <a:r>
            <a:rPr lang="en-US" sz="2400" baseline="0">
              <a:effectLst/>
              <a:latin typeface="+mn-lt"/>
              <a:cs typeface="Arial" panose="020B0604020202020204" pitchFamily="34" charset="0"/>
            </a:rPr>
            <a:t>Refer to the </a:t>
          </a:r>
          <a:r>
            <a:rPr lang="en-US" sz="2400" b="1" baseline="0">
              <a:effectLst/>
              <a:latin typeface="+mn-lt"/>
              <a:cs typeface="Arial" panose="020B0604020202020204" pitchFamily="34" charset="0"/>
            </a:rPr>
            <a:t>Category Tasks </a:t>
          </a:r>
          <a:r>
            <a:rPr lang="en-US" sz="2400" baseline="0">
              <a:effectLst/>
              <a:latin typeface="+mn-lt"/>
              <a:cs typeface="Arial" panose="020B0604020202020204" pitchFamily="34" charset="0"/>
            </a:rPr>
            <a:t>tab for list of "tasks or activities" typically performed as part of  the collections process to determine where data related to Items 5, 6a, and 7  fits most adequately. </a:t>
          </a:r>
          <a:r>
            <a:rPr lang="en-US" sz="2400" baseline="0">
              <a:solidFill>
                <a:sysClr val="windowText" lastClr="000000"/>
              </a:solidFill>
              <a:effectLst/>
              <a:latin typeface="+mn-lt"/>
              <a:cs typeface="Arial" panose="020B0604020202020204" pitchFamily="34" charset="0"/>
            </a:rPr>
            <a:t>For</a:t>
          </a:r>
          <a:r>
            <a:rPr kumimoji="0" lang="en-US" sz="2400" b="0" i="0" u="none" strike="noStrike" kern="0" cap="none" spc="0" normalizeH="0" baseline="0" noProof="0">
              <a:ln>
                <a:noFill/>
              </a:ln>
              <a:solidFill>
                <a:sysClr val="windowText" lastClr="000000"/>
              </a:solidFill>
              <a:effectLst/>
              <a:uLnTx/>
              <a:uFillTx/>
              <a:latin typeface="+mn-lt"/>
              <a:ea typeface="+mn-ea"/>
              <a:cs typeface="+mn-cs"/>
            </a:rPr>
            <a:t> Item 4, the first five activities are mandatory and </a:t>
          </a:r>
          <a:r>
            <a:rPr kumimoji="0" lang="en-US" sz="2400" b="0" i="0" u="sng" strike="noStrike" kern="0" cap="none" spc="0" normalizeH="0" baseline="0" noProof="0">
              <a:ln>
                <a:noFill/>
              </a:ln>
              <a:solidFill>
                <a:sysClr val="windowText" lastClr="000000"/>
              </a:solidFill>
              <a:effectLst/>
              <a:uLnTx/>
              <a:uFillTx/>
              <a:latin typeface="+mn-lt"/>
              <a:ea typeface="+mn-ea"/>
              <a:cs typeface="+mn-cs"/>
            </a:rPr>
            <a:t>MUST</a:t>
          </a:r>
          <a:r>
            <a:rPr kumimoji="0" lang="en-US" sz="2400" b="0" i="0" u="none" strike="noStrike" kern="0" cap="none" spc="0" normalizeH="0" baseline="0" noProof="0">
              <a:ln>
                <a:noFill/>
              </a:ln>
              <a:solidFill>
                <a:sysClr val="windowText" lastClr="000000"/>
              </a:solidFill>
              <a:effectLst/>
              <a:uLnTx/>
              <a:uFillTx/>
              <a:latin typeface="+mn-lt"/>
              <a:ea typeface="+mn-ea"/>
              <a:cs typeface="+mn-cs"/>
            </a:rPr>
            <a:t> be checked. </a:t>
          </a:r>
          <a:endParaRPr kumimoji="0" lang="en-US" sz="2400" b="1"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581025</xdr:colOff>
          <xdr:row>22</xdr:row>
          <xdr:rowOff>0</xdr:rowOff>
        </xdr:from>
        <xdr:to>
          <xdr:col>5</xdr:col>
          <xdr:colOff>1304925</xdr:colOff>
          <xdr:row>22</xdr:row>
          <xdr:rowOff>476250</xdr:rowOff>
        </xdr:to>
        <xdr:sp macro="" textlink="">
          <xdr:nvSpPr>
            <xdr:cNvPr id="74753" name="Check Box 1" hidden="1">
              <a:extLst>
                <a:ext uri="{63B3BB69-23CF-44E3-9099-C40C66FF867C}">
                  <a14:compatExt spid="_x0000_s74753"/>
                </a:ext>
                <a:ext uri="{FF2B5EF4-FFF2-40B4-BE49-F238E27FC236}">
                  <a16:creationId xmlns:a16="http://schemas.microsoft.com/office/drawing/2014/main" id="{00000000-0008-0000-0600-00000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23</xdr:row>
          <xdr:rowOff>0</xdr:rowOff>
        </xdr:from>
        <xdr:to>
          <xdr:col>5</xdr:col>
          <xdr:colOff>1304925</xdr:colOff>
          <xdr:row>23</xdr:row>
          <xdr:rowOff>390525</xdr:rowOff>
        </xdr:to>
        <xdr:sp macro="" textlink="">
          <xdr:nvSpPr>
            <xdr:cNvPr id="74754" name="Check Box 2" hidden="1">
              <a:extLst>
                <a:ext uri="{63B3BB69-23CF-44E3-9099-C40C66FF867C}">
                  <a14:compatExt spid="_x0000_s74754"/>
                </a:ext>
                <a:ext uri="{FF2B5EF4-FFF2-40B4-BE49-F238E27FC236}">
                  <a16:creationId xmlns:a16="http://schemas.microsoft.com/office/drawing/2014/main" id="{00000000-0008-0000-0600-00000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24</xdr:row>
          <xdr:rowOff>0</xdr:rowOff>
        </xdr:from>
        <xdr:to>
          <xdr:col>5</xdr:col>
          <xdr:colOff>1304925</xdr:colOff>
          <xdr:row>24</xdr:row>
          <xdr:rowOff>409575</xdr:rowOff>
        </xdr:to>
        <xdr:sp macro="" textlink="">
          <xdr:nvSpPr>
            <xdr:cNvPr id="74755" name="Check Box 3" hidden="1">
              <a:extLst>
                <a:ext uri="{63B3BB69-23CF-44E3-9099-C40C66FF867C}">
                  <a14:compatExt spid="_x0000_s74755"/>
                </a:ext>
                <a:ext uri="{FF2B5EF4-FFF2-40B4-BE49-F238E27FC236}">
                  <a16:creationId xmlns:a16="http://schemas.microsoft.com/office/drawing/2014/main" id="{00000000-0008-0000-0600-00000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25</xdr:row>
          <xdr:rowOff>0</xdr:rowOff>
        </xdr:from>
        <xdr:to>
          <xdr:col>5</xdr:col>
          <xdr:colOff>1304925</xdr:colOff>
          <xdr:row>26</xdr:row>
          <xdr:rowOff>0</xdr:rowOff>
        </xdr:to>
        <xdr:sp macro="" textlink="">
          <xdr:nvSpPr>
            <xdr:cNvPr id="74756" name="Check Box 4" hidden="1">
              <a:extLst>
                <a:ext uri="{63B3BB69-23CF-44E3-9099-C40C66FF867C}">
                  <a14:compatExt spid="_x0000_s74756"/>
                </a:ext>
                <a:ext uri="{FF2B5EF4-FFF2-40B4-BE49-F238E27FC236}">
                  <a16:creationId xmlns:a16="http://schemas.microsoft.com/office/drawing/2014/main" id="{00000000-0008-0000-0600-00000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26</xdr:row>
          <xdr:rowOff>0</xdr:rowOff>
        </xdr:from>
        <xdr:to>
          <xdr:col>5</xdr:col>
          <xdr:colOff>1304925</xdr:colOff>
          <xdr:row>26</xdr:row>
          <xdr:rowOff>352425</xdr:rowOff>
        </xdr:to>
        <xdr:sp macro="" textlink="">
          <xdr:nvSpPr>
            <xdr:cNvPr id="74757" name="Check Box 5" hidden="1">
              <a:extLst>
                <a:ext uri="{63B3BB69-23CF-44E3-9099-C40C66FF867C}">
                  <a14:compatExt spid="_x0000_s74757"/>
                </a:ext>
                <a:ext uri="{FF2B5EF4-FFF2-40B4-BE49-F238E27FC236}">
                  <a16:creationId xmlns:a16="http://schemas.microsoft.com/office/drawing/2014/main" id="{00000000-0008-0000-0600-00000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27</xdr:row>
          <xdr:rowOff>9525</xdr:rowOff>
        </xdr:from>
        <xdr:to>
          <xdr:col>5</xdr:col>
          <xdr:colOff>1304925</xdr:colOff>
          <xdr:row>27</xdr:row>
          <xdr:rowOff>409575</xdr:rowOff>
        </xdr:to>
        <xdr:sp macro="" textlink="">
          <xdr:nvSpPr>
            <xdr:cNvPr id="74758" name="Check Box 6" hidden="1">
              <a:extLst>
                <a:ext uri="{63B3BB69-23CF-44E3-9099-C40C66FF867C}">
                  <a14:compatExt spid="_x0000_s74758"/>
                </a:ext>
                <a:ext uri="{FF2B5EF4-FFF2-40B4-BE49-F238E27FC236}">
                  <a16:creationId xmlns:a16="http://schemas.microsoft.com/office/drawing/2014/main" id="{00000000-0008-0000-0600-00000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28</xdr:row>
          <xdr:rowOff>0</xdr:rowOff>
        </xdr:from>
        <xdr:to>
          <xdr:col>5</xdr:col>
          <xdr:colOff>1304925</xdr:colOff>
          <xdr:row>28</xdr:row>
          <xdr:rowOff>371475</xdr:rowOff>
        </xdr:to>
        <xdr:sp macro="" textlink="">
          <xdr:nvSpPr>
            <xdr:cNvPr id="74759" name="Check Box 7" hidden="1">
              <a:extLst>
                <a:ext uri="{63B3BB69-23CF-44E3-9099-C40C66FF867C}">
                  <a14:compatExt spid="_x0000_s74759"/>
                </a:ext>
                <a:ext uri="{FF2B5EF4-FFF2-40B4-BE49-F238E27FC236}">
                  <a16:creationId xmlns:a16="http://schemas.microsoft.com/office/drawing/2014/main" id="{00000000-0008-0000-0600-00000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29</xdr:row>
          <xdr:rowOff>0</xdr:rowOff>
        </xdr:from>
        <xdr:to>
          <xdr:col>5</xdr:col>
          <xdr:colOff>1304925</xdr:colOff>
          <xdr:row>29</xdr:row>
          <xdr:rowOff>409575</xdr:rowOff>
        </xdr:to>
        <xdr:sp macro="" textlink="">
          <xdr:nvSpPr>
            <xdr:cNvPr id="74760" name="Check Box 8" hidden="1">
              <a:extLst>
                <a:ext uri="{63B3BB69-23CF-44E3-9099-C40C66FF867C}">
                  <a14:compatExt spid="_x0000_s74760"/>
                </a:ext>
                <a:ext uri="{FF2B5EF4-FFF2-40B4-BE49-F238E27FC236}">
                  <a16:creationId xmlns:a16="http://schemas.microsoft.com/office/drawing/2014/main" id="{00000000-0008-0000-0600-00000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30</xdr:row>
          <xdr:rowOff>19050</xdr:rowOff>
        </xdr:from>
        <xdr:to>
          <xdr:col>5</xdr:col>
          <xdr:colOff>1304925</xdr:colOff>
          <xdr:row>31</xdr:row>
          <xdr:rowOff>9525</xdr:rowOff>
        </xdr:to>
        <xdr:sp macro="" textlink="">
          <xdr:nvSpPr>
            <xdr:cNvPr id="74761" name="Check Box 9" hidden="1">
              <a:extLst>
                <a:ext uri="{63B3BB69-23CF-44E3-9099-C40C66FF867C}">
                  <a14:compatExt spid="_x0000_s74761"/>
                </a:ext>
                <a:ext uri="{FF2B5EF4-FFF2-40B4-BE49-F238E27FC236}">
                  <a16:creationId xmlns:a16="http://schemas.microsoft.com/office/drawing/2014/main" id="{00000000-0008-0000-0600-00000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31</xdr:row>
          <xdr:rowOff>0</xdr:rowOff>
        </xdr:from>
        <xdr:to>
          <xdr:col>5</xdr:col>
          <xdr:colOff>1304925</xdr:colOff>
          <xdr:row>32</xdr:row>
          <xdr:rowOff>19050</xdr:rowOff>
        </xdr:to>
        <xdr:sp macro="" textlink="">
          <xdr:nvSpPr>
            <xdr:cNvPr id="74762" name="Check Box 10" hidden="1">
              <a:extLst>
                <a:ext uri="{63B3BB69-23CF-44E3-9099-C40C66FF867C}">
                  <a14:compatExt spid="_x0000_s74762"/>
                </a:ext>
                <a:ext uri="{FF2B5EF4-FFF2-40B4-BE49-F238E27FC236}">
                  <a16:creationId xmlns:a16="http://schemas.microsoft.com/office/drawing/2014/main" id="{00000000-0008-0000-0600-00000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32</xdr:row>
          <xdr:rowOff>0</xdr:rowOff>
        </xdr:from>
        <xdr:to>
          <xdr:col>5</xdr:col>
          <xdr:colOff>1304925</xdr:colOff>
          <xdr:row>32</xdr:row>
          <xdr:rowOff>447675</xdr:rowOff>
        </xdr:to>
        <xdr:sp macro="" textlink="">
          <xdr:nvSpPr>
            <xdr:cNvPr id="74763" name="Check Box 11" hidden="1">
              <a:extLst>
                <a:ext uri="{63B3BB69-23CF-44E3-9099-C40C66FF867C}">
                  <a14:compatExt spid="_x0000_s74763"/>
                </a:ext>
                <a:ext uri="{FF2B5EF4-FFF2-40B4-BE49-F238E27FC236}">
                  <a16:creationId xmlns:a16="http://schemas.microsoft.com/office/drawing/2014/main" id="{00000000-0008-0000-0600-00000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33</xdr:row>
          <xdr:rowOff>0</xdr:rowOff>
        </xdr:from>
        <xdr:to>
          <xdr:col>5</xdr:col>
          <xdr:colOff>1304925</xdr:colOff>
          <xdr:row>33</xdr:row>
          <xdr:rowOff>409575</xdr:rowOff>
        </xdr:to>
        <xdr:sp macro="" textlink="">
          <xdr:nvSpPr>
            <xdr:cNvPr id="74764" name="Check Box 12" hidden="1">
              <a:extLst>
                <a:ext uri="{63B3BB69-23CF-44E3-9099-C40C66FF867C}">
                  <a14:compatExt spid="_x0000_s74764"/>
                </a:ext>
                <a:ext uri="{FF2B5EF4-FFF2-40B4-BE49-F238E27FC236}">
                  <a16:creationId xmlns:a16="http://schemas.microsoft.com/office/drawing/2014/main" id="{00000000-0008-0000-0600-00000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34</xdr:row>
          <xdr:rowOff>0</xdr:rowOff>
        </xdr:from>
        <xdr:to>
          <xdr:col>5</xdr:col>
          <xdr:colOff>1304925</xdr:colOff>
          <xdr:row>34</xdr:row>
          <xdr:rowOff>390525</xdr:rowOff>
        </xdr:to>
        <xdr:sp macro="" textlink="">
          <xdr:nvSpPr>
            <xdr:cNvPr id="74765" name="Check Box 13" hidden="1">
              <a:extLst>
                <a:ext uri="{63B3BB69-23CF-44E3-9099-C40C66FF867C}">
                  <a14:compatExt spid="_x0000_s74765"/>
                </a:ext>
                <a:ext uri="{FF2B5EF4-FFF2-40B4-BE49-F238E27FC236}">
                  <a16:creationId xmlns:a16="http://schemas.microsoft.com/office/drawing/2014/main" id="{00000000-0008-0000-0600-00000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35</xdr:row>
          <xdr:rowOff>0</xdr:rowOff>
        </xdr:from>
        <xdr:to>
          <xdr:col>5</xdr:col>
          <xdr:colOff>1304925</xdr:colOff>
          <xdr:row>35</xdr:row>
          <xdr:rowOff>371475</xdr:rowOff>
        </xdr:to>
        <xdr:sp macro="" textlink="">
          <xdr:nvSpPr>
            <xdr:cNvPr id="74766" name="Check Box 14" hidden="1">
              <a:extLst>
                <a:ext uri="{63B3BB69-23CF-44E3-9099-C40C66FF867C}">
                  <a14:compatExt spid="_x0000_s74766"/>
                </a:ext>
                <a:ext uri="{FF2B5EF4-FFF2-40B4-BE49-F238E27FC236}">
                  <a16:creationId xmlns:a16="http://schemas.microsoft.com/office/drawing/2014/main" id="{00000000-0008-0000-0600-00000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36</xdr:row>
          <xdr:rowOff>9525</xdr:rowOff>
        </xdr:from>
        <xdr:to>
          <xdr:col>5</xdr:col>
          <xdr:colOff>1304925</xdr:colOff>
          <xdr:row>36</xdr:row>
          <xdr:rowOff>409575</xdr:rowOff>
        </xdr:to>
        <xdr:sp macro="" textlink="">
          <xdr:nvSpPr>
            <xdr:cNvPr id="74767" name="Check Box 15" hidden="1">
              <a:extLst>
                <a:ext uri="{63B3BB69-23CF-44E3-9099-C40C66FF867C}">
                  <a14:compatExt spid="_x0000_s74767"/>
                </a:ext>
                <a:ext uri="{FF2B5EF4-FFF2-40B4-BE49-F238E27FC236}">
                  <a16:creationId xmlns:a16="http://schemas.microsoft.com/office/drawing/2014/main" id="{00000000-0008-0000-0600-00000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37</xdr:row>
          <xdr:rowOff>0</xdr:rowOff>
        </xdr:from>
        <xdr:to>
          <xdr:col>5</xdr:col>
          <xdr:colOff>1304925</xdr:colOff>
          <xdr:row>38</xdr:row>
          <xdr:rowOff>19050</xdr:rowOff>
        </xdr:to>
        <xdr:sp macro="" textlink="">
          <xdr:nvSpPr>
            <xdr:cNvPr id="74768" name="Check Box 16" hidden="1">
              <a:extLst>
                <a:ext uri="{63B3BB69-23CF-44E3-9099-C40C66FF867C}">
                  <a14:compatExt spid="_x0000_s74768"/>
                </a:ext>
                <a:ext uri="{FF2B5EF4-FFF2-40B4-BE49-F238E27FC236}">
                  <a16:creationId xmlns:a16="http://schemas.microsoft.com/office/drawing/2014/main" id="{00000000-0008-0000-0600-00001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700366</xdr:colOff>
      <xdr:row>18</xdr:row>
      <xdr:rowOff>70036</xdr:rowOff>
    </xdr:from>
    <xdr:to>
      <xdr:col>11</xdr:col>
      <xdr:colOff>238125</xdr:colOff>
      <xdr:row>22</xdr:row>
      <xdr:rowOff>56029</xdr:rowOff>
    </xdr:to>
    <xdr:sp macro="" textlink="">
      <xdr:nvSpPr>
        <xdr:cNvPr id="18" name="Oval 17">
          <a:extLst>
            <a:ext uri="{FF2B5EF4-FFF2-40B4-BE49-F238E27FC236}">
              <a16:creationId xmlns:a16="http://schemas.microsoft.com/office/drawing/2014/main" id="{00000000-0008-0000-0600-000012000000}"/>
            </a:ext>
          </a:extLst>
        </xdr:cNvPr>
        <xdr:cNvSpPr/>
      </xdr:nvSpPr>
      <xdr:spPr bwMode="auto">
        <a:xfrm>
          <a:off x="11009778" y="1442757"/>
          <a:ext cx="6597465" cy="1498787"/>
        </a:xfrm>
        <a:prstGeom prst="ellipse">
          <a:avLst/>
        </a:prstGeom>
        <a:noFill/>
        <a:ln w="19050" cap="flat" cmpd="sng" algn="ctr">
          <a:solidFill>
            <a:srgbClr val="C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11</xdr:col>
      <xdr:colOff>122463</xdr:colOff>
      <xdr:row>21</xdr:row>
      <xdr:rowOff>557892</xdr:rowOff>
    </xdr:from>
    <xdr:to>
      <xdr:col>20</xdr:col>
      <xdr:colOff>762000</xdr:colOff>
      <xdr:row>25</xdr:row>
      <xdr:rowOff>130628</xdr:rowOff>
    </xdr:to>
    <xdr:sp macro="" textlink="">
      <xdr:nvSpPr>
        <xdr:cNvPr id="19" name="Left Arrow 18">
          <a:extLst>
            <a:ext uri="{FF2B5EF4-FFF2-40B4-BE49-F238E27FC236}">
              <a16:creationId xmlns:a16="http://schemas.microsoft.com/office/drawing/2014/main" id="{00000000-0008-0000-0600-000013000000}"/>
            </a:ext>
          </a:extLst>
        </xdr:cNvPr>
        <xdr:cNvSpPr/>
      </xdr:nvSpPr>
      <xdr:spPr bwMode="auto">
        <a:xfrm>
          <a:off x="17775463" y="2637517"/>
          <a:ext cx="7957912" cy="2255611"/>
        </a:xfrm>
        <a:prstGeom prst="leftArrow">
          <a:avLst/>
        </a:prstGeom>
        <a:solidFill>
          <a:srgbClr val="FFFFFF"/>
        </a:solidFill>
        <a:ln w="9525" cap="flat" cmpd="sng" algn="ctr">
          <a:solidFill>
            <a:srgbClr val="C00000"/>
          </a:solidFill>
          <a:prstDash val="solid"/>
          <a:round/>
          <a:headEnd type="none" w="med" len="med"/>
          <a:tailEnd type="none" w="med" len="med"/>
        </a:ln>
        <a:effectLst/>
      </xdr:spPr>
      <xdr:txBody>
        <a:bodyPr vertOverflow="clip" horzOverflow="clip" wrap="square" lIns="18288" tIns="0" rIns="0" bIns="0" rtlCol="0" anchor="t" upright="1"/>
        <a:lstStyle/>
        <a:p>
          <a:pPr algn="l"/>
          <a:br>
            <a:rPr lang="en-US" sz="1100"/>
          </a:br>
          <a:r>
            <a:rPr lang="en-US" sz="1800"/>
            <a:t>To</a:t>
          </a:r>
          <a:r>
            <a:rPr lang="en-US" sz="1800" baseline="0"/>
            <a:t> the extent possible, break-out cost by collecitons activity. This data will help evaluate cost effectiveness of each activity. </a:t>
          </a:r>
          <a:endParaRPr lang="en-US" sz="1800" b="1">
            <a:solidFill>
              <a:sysClr val="windowText" lastClr="000000"/>
            </a:solidFill>
          </a:endParaRPr>
        </a:p>
      </xdr:txBody>
    </xdr:sp>
    <xdr:clientData/>
  </xdr:twoCellAnchor>
  <xdr:twoCellAnchor>
    <xdr:from>
      <xdr:col>11</xdr:col>
      <xdr:colOff>196850</xdr:colOff>
      <xdr:row>34</xdr:row>
      <xdr:rowOff>304800</xdr:rowOff>
    </xdr:from>
    <xdr:to>
      <xdr:col>21</xdr:col>
      <xdr:colOff>530225</xdr:colOff>
      <xdr:row>69</xdr:row>
      <xdr:rowOff>120650</xdr:rowOff>
    </xdr:to>
    <xdr:sp macro="" textlink="">
      <xdr:nvSpPr>
        <xdr:cNvPr id="21" name="Left Arrow 20">
          <a:extLst>
            <a:ext uri="{FF2B5EF4-FFF2-40B4-BE49-F238E27FC236}">
              <a16:creationId xmlns:a16="http://schemas.microsoft.com/office/drawing/2014/main" id="{00000000-0008-0000-0600-000015000000}"/>
            </a:ext>
          </a:extLst>
        </xdr:cNvPr>
        <xdr:cNvSpPr/>
      </xdr:nvSpPr>
      <xdr:spPr bwMode="auto">
        <a:xfrm>
          <a:off x="17913350" y="9353550"/>
          <a:ext cx="9725025" cy="2940050"/>
        </a:xfrm>
        <a:prstGeom prst="leftArrow">
          <a:avLst/>
        </a:prstGeom>
        <a:solidFill>
          <a:srgbClr val="FFFFFF"/>
        </a:solidFill>
        <a:ln w="9525" cap="flat" cmpd="sng" algn="ctr">
          <a:solidFill>
            <a:srgbClr val="C00000"/>
          </a:solidFill>
          <a:prstDash val="solid"/>
          <a:round/>
          <a:headEnd type="none" w="med" len="med"/>
          <a:tailEnd type="none" w="med" len="med"/>
        </a:ln>
        <a:effectLst/>
      </xdr:spPr>
      <xdr:txBody>
        <a:bodyPr vertOverflow="clip" horzOverflow="clip" wrap="square" lIns="18288" tIns="0" rIns="0" bIns="0" rtlCol="0" anchor="t" upright="1"/>
        <a:lstStyle/>
        <a:p>
          <a:br>
            <a:rPr lang="en-US" sz="1100"/>
          </a:br>
          <a:r>
            <a:rPr lang="en-US" sz="2000">
              <a:effectLst/>
              <a:latin typeface="+mn-lt"/>
              <a:ea typeface="+mn-ea"/>
              <a:cs typeface="+mn-cs"/>
            </a:rPr>
            <a:t>Total</a:t>
          </a:r>
          <a:r>
            <a:rPr lang="en-US" sz="2000" baseline="0">
              <a:effectLst/>
              <a:latin typeface="+mn-lt"/>
              <a:ea typeface="+mn-ea"/>
              <a:cs typeface="+mn-cs"/>
            </a:rPr>
            <a:t> amount collected and corresponding cost </a:t>
          </a:r>
          <a:r>
            <a:rPr lang="en-US" sz="2000" b="1" baseline="0">
              <a:effectLst/>
              <a:latin typeface="+mn-lt"/>
              <a:ea typeface="+mn-ea"/>
              <a:cs typeface="+mn-cs"/>
            </a:rPr>
            <a:t>must</a:t>
          </a:r>
          <a:r>
            <a:rPr lang="en-US" sz="2000" baseline="0">
              <a:effectLst/>
              <a:latin typeface="+mn-lt"/>
              <a:ea typeface="+mn-ea"/>
              <a:cs typeface="+mn-cs"/>
            </a:rPr>
            <a:t> reconcile with combined total in the Annual Financial Report (Row 26</a:t>
          </a:r>
          <a:r>
            <a:rPr lang="en-US" sz="2000" baseline="0">
              <a:solidFill>
                <a:sysClr val="windowText" lastClr="000000"/>
              </a:solidFill>
              <a:effectLst/>
              <a:latin typeface="+mn-lt"/>
              <a:ea typeface="+mn-ea"/>
              <a:cs typeface="+mn-cs"/>
            </a:rPr>
            <a:t>). If amounts do not reconcile, explain the variance in the Performance Report.</a:t>
          </a:r>
          <a:endParaRPr lang="en-US" sz="2000">
            <a:solidFill>
              <a:sysClr val="windowText" lastClr="000000"/>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581025</xdr:colOff>
          <xdr:row>22</xdr:row>
          <xdr:rowOff>0</xdr:rowOff>
        </xdr:from>
        <xdr:to>
          <xdr:col>5</xdr:col>
          <xdr:colOff>1304925</xdr:colOff>
          <xdr:row>22</xdr:row>
          <xdr:rowOff>476250</xdr:rowOff>
        </xdr:to>
        <xdr:sp macro="" textlink="">
          <xdr:nvSpPr>
            <xdr:cNvPr id="94209" name="Check Box 1" hidden="1">
              <a:extLst>
                <a:ext uri="{63B3BB69-23CF-44E3-9099-C40C66FF867C}">
                  <a14:compatExt spid="_x0000_s94209"/>
                </a:ext>
                <a:ext uri="{FF2B5EF4-FFF2-40B4-BE49-F238E27FC236}">
                  <a16:creationId xmlns:a16="http://schemas.microsoft.com/office/drawing/2014/main" id="{00000000-0008-0000-0700-000001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23</xdr:row>
          <xdr:rowOff>0</xdr:rowOff>
        </xdr:from>
        <xdr:to>
          <xdr:col>5</xdr:col>
          <xdr:colOff>1304925</xdr:colOff>
          <xdr:row>23</xdr:row>
          <xdr:rowOff>390525</xdr:rowOff>
        </xdr:to>
        <xdr:sp macro="" textlink="">
          <xdr:nvSpPr>
            <xdr:cNvPr id="94210" name="Check Box 2" hidden="1">
              <a:extLst>
                <a:ext uri="{63B3BB69-23CF-44E3-9099-C40C66FF867C}">
                  <a14:compatExt spid="_x0000_s94210"/>
                </a:ext>
                <a:ext uri="{FF2B5EF4-FFF2-40B4-BE49-F238E27FC236}">
                  <a16:creationId xmlns:a16="http://schemas.microsoft.com/office/drawing/2014/main" id="{00000000-0008-0000-0700-000002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24</xdr:row>
          <xdr:rowOff>0</xdr:rowOff>
        </xdr:from>
        <xdr:to>
          <xdr:col>5</xdr:col>
          <xdr:colOff>1304925</xdr:colOff>
          <xdr:row>24</xdr:row>
          <xdr:rowOff>409575</xdr:rowOff>
        </xdr:to>
        <xdr:sp macro="" textlink="">
          <xdr:nvSpPr>
            <xdr:cNvPr id="94211" name="Check Box 3" hidden="1">
              <a:extLst>
                <a:ext uri="{63B3BB69-23CF-44E3-9099-C40C66FF867C}">
                  <a14:compatExt spid="_x0000_s94211"/>
                </a:ext>
                <a:ext uri="{FF2B5EF4-FFF2-40B4-BE49-F238E27FC236}">
                  <a16:creationId xmlns:a16="http://schemas.microsoft.com/office/drawing/2014/main" id="{00000000-0008-0000-0700-000003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25</xdr:row>
          <xdr:rowOff>0</xdr:rowOff>
        </xdr:from>
        <xdr:to>
          <xdr:col>5</xdr:col>
          <xdr:colOff>1304925</xdr:colOff>
          <xdr:row>25</xdr:row>
          <xdr:rowOff>314325</xdr:rowOff>
        </xdr:to>
        <xdr:sp macro="" textlink="">
          <xdr:nvSpPr>
            <xdr:cNvPr id="94212" name="Check Box 4" hidden="1">
              <a:extLst>
                <a:ext uri="{63B3BB69-23CF-44E3-9099-C40C66FF867C}">
                  <a14:compatExt spid="_x0000_s94212"/>
                </a:ext>
                <a:ext uri="{FF2B5EF4-FFF2-40B4-BE49-F238E27FC236}">
                  <a16:creationId xmlns:a16="http://schemas.microsoft.com/office/drawing/2014/main" id="{00000000-0008-0000-0700-000004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26</xdr:row>
          <xdr:rowOff>0</xdr:rowOff>
        </xdr:from>
        <xdr:to>
          <xdr:col>5</xdr:col>
          <xdr:colOff>1304925</xdr:colOff>
          <xdr:row>26</xdr:row>
          <xdr:rowOff>352425</xdr:rowOff>
        </xdr:to>
        <xdr:sp macro="" textlink="">
          <xdr:nvSpPr>
            <xdr:cNvPr id="94213" name="Check Box 5" hidden="1">
              <a:extLst>
                <a:ext uri="{63B3BB69-23CF-44E3-9099-C40C66FF867C}">
                  <a14:compatExt spid="_x0000_s94213"/>
                </a:ext>
                <a:ext uri="{FF2B5EF4-FFF2-40B4-BE49-F238E27FC236}">
                  <a16:creationId xmlns:a16="http://schemas.microsoft.com/office/drawing/2014/main" id="{00000000-0008-0000-0700-000005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27</xdr:row>
          <xdr:rowOff>9525</xdr:rowOff>
        </xdr:from>
        <xdr:to>
          <xdr:col>5</xdr:col>
          <xdr:colOff>1304925</xdr:colOff>
          <xdr:row>27</xdr:row>
          <xdr:rowOff>409575</xdr:rowOff>
        </xdr:to>
        <xdr:sp macro="" textlink="">
          <xdr:nvSpPr>
            <xdr:cNvPr id="94214" name="Check Box 6" hidden="1">
              <a:extLst>
                <a:ext uri="{63B3BB69-23CF-44E3-9099-C40C66FF867C}">
                  <a14:compatExt spid="_x0000_s94214"/>
                </a:ext>
                <a:ext uri="{FF2B5EF4-FFF2-40B4-BE49-F238E27FC236}">
                  <a16:creationId xmlns:a16="http://schemas.microsoft.com/office/drawing/2014/main" id="{00000000-0008-0000-0700-000006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28</xdr:row>
          <xdr:rowOff>0</xdr:rowOff>
        </xdr:from>
        <xdr:to>
          <xdr:col>5</xdr:col>
          <xdr:colOff>1304925</xdr:colOff>
          <xdr:row>28</xdr:row>
          <xdr:rowOff>371475</xdr:rowOff>
        </xdr:to>
        <xdr:sp macro="" textlink="">
          <xdr:nvSpPr>
            <xdr:cNvPr id="94215" name="Check Box 7" hidden="1">
              <a:extLst>
                <a:ext uri="{63B3BB69-23CF-44E3-9099-C40C66FF867C}">
                  <a14:compatExt spid="_x0000_s94215"/>
                </a:ext>
                <a:ext uri="{FF2B5EF4-FFF2-40B4-BE49-F238E27FC236}">
                  <a16:creationId xmlns:a16="http://schemas.microsoft.com/office/drawing/2014/main" id="{00000000-0008-0000-0700-000007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29</xdr:row>
          <xdr:rowOff>0</xdr:rowOff>
        </xdr:from>
        <xdr:to>
          <xdr:col>5</xdr:col>
          <xdr:colOff>1304925</xdr:colOff>
          <xdr:row>29</xdr:row>
          <xdr:rowOff>409575</xdr:rowOff>
        </xdr:to>
        <xdr:sp macro="" textlink="">
          <xdr:nvSpPr>
            <xdr:cNvPr id="94216" name="Check Box 8" hidden="1">
              <a:extLst>
                <a:ext uri="{63B3BB69-23CF-44E3-9099-C40C66FF867C}">
                  <a14:compatExt spid="_x0000_s94216"/>
                </a:ext>
                <a:ext uri="{FF2B5EF4-FFF2-40B4-BE49-F238E27FC236}">
                  <a16:creationId xmlns:a16="http://schemas.microsoft.com/office/drawing/2014/main" id="{00000000-0008-0000-0700-000008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30</xdr:row>
          <xdr:rowOff>19050</xdr:rowOff>
        </xdr:from>
        <xdr:to>
          <xdr:col>5</xdr:col>
          <xdr:colOff>1304925</xdr:colOff>
          <xdr:row>31</xdr:row>
          <xdr:rowOff>9525</xdr:rowOff>
        </xdr:to>
        <xdr:sp macro="" textlink="">
          <xdr:nvSpPr>
            <xdr:cNvPr id="94217" name="Check Box 9" hidden="1">
              <a:extLst>
                <a:ext uri="{63B3BB69-23CF-44E3-9099-C40C66FF867C}">
                  <a14:compatExt spid="_x0000_s94217"/>
                </a:ext>
                <a:ext uri="{FF2B5EF4-FFF2-40B4-BE49-F238E27FC236}">
                  <a16:creationId xmlns:a16="http://schemas.microsoft.com/office/drawing/2014/main" id="{00000000-0008-0000-0700-000009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31</xdr:row>
          <xdr:rowOff>0</xdr:rowOff>
        </xdr:from>
        <xdr:to>
          <xdr:col>5</xdr:col>
          <xdr:colOff>1304925</xdr:colOff>
          <xdr:row>32</xdr:row>
          <xdr:rowOff>19050</xdr:rowOff>
        </xdr:to>
        <xdr:sp macro="" textlink="">
          <xdr:nvSpPr>
            <xdr:cNvPr id="94218" name="Check Box 10" hidden="1">
              <a:extLst>
                <a:ext uri="{63B3BB69-23CF-44E3-9099-C40C66FF867C}">
                  <a14:compatExt spid="_x0000_s94218"/>
                </a:ext>
                <a:ext uri="{FF2B5EF4-FFF2-40B4-BE49-F238E27FC236}">
                  <a16:creationId xmlns:a16="http://schemas.microsoft.com/office/drawing/2014/main" id="{00000000-0008-0000-0700-00000A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32</xdr:row>
          <xdr:rowOff>0</xdr:rowOff>
        </xdr:from>
        <xdr:to>
          <xdr:col>5</xdr:col>
          <xdr:colOff>1304925</xdr:colOff>
          <xdr:row>32</xdr:row>
          <xdr:rowOff>447675</xdr:rowOff>
        </xdr:to>
        <xdr:sp macro="" textlink="">
          <xdr:nvSpPr>
            <xdr:cNvPr id="94219" name="Check Box 11" hidden="1">
              <a:extLst>
                <a:ext uri="{63B3BB69-23CF-44E3-9099-C40C66FF867C}">
                  <a14:compatExt spid="_x0000_s94219"/>
                </a:ext>
                <a:ext uri="{FF2B5EF4-FFF2-40B4-BE49-F238E27FC236}">
                  <a16:creationId xmlns:a16="http://schemas.microsoft.com/office/drawing/2014/main" id="{00000000-0008-0000-0700-00000B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33</xdr:row>
          <xdr:rowOff>0</xdr:rowOff>
        </xdr:from>
        <xdr:to>
          <xdr:col>5</xdr:col>
          <xdr:colOff>1304925</xdr:colOff>
          <xdr:row>33</xdr:row>
          <xdr:rowOff>409575</xdr:rowOff>
        </xdr:to>
        <xdr:sp macro="" textlink="">
          <xdr:nvSpPr>
            <xdr:cNvPr id="94220" name="Check Box 12" hidden="1">
              <a:extLst>
                <a:ext uri="{63B3BB69-23CF-44E3-9099-C40C66FF867C}">
                  <a14:compatExt spid="_x0000_s94220"/>
                </a:ext>
                <a:ext uri="{FF2B5EF4-FFF2-40B4-BE49-F238E27FC236}">
                  <a16:creationId xmlns:a16="http://schemas.microsoft.com/office/drawing/2014/main" id="{00000000-0008-0000-0700-00000C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34</xdr:row>
          <xdr:rowOff>0</xdr:rowOff>
        </xdr:from>
        <xdr:to>
          <xdr:col>5</xdr:col>
          <xdr:colOff>1304925</xdr:colOff>
          <xdr:row>34</xdr:row>
          <xdr:rowOff>390525</xdr:rowOff>
        </xdr:to>
        <xdr:sp macro="" textlink="">
          <xdr:nvSpPr>
            <xdr:cNvPr id="94221" name="Check Box 13" hidden="1">
              <a:extLst>
                <a:ext uri="{63B3BB69-23CF-44E3-9099-C40C66FF867C}">
                  <a14:compatExt spid="_x0000_s94221"/>
                </a:ext>
                <a:ext uri="{FF2B5EF4-FFF2-40B4-BE49-F238E27FC236}">
                  <a16:creationId xmlns:a16="http://schemas.microsoft.com/office/drawing/2014/main" id="{00000000-0008-0000-0700-00000D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35</xdr:row>
          <xdr:rowOff>0</xdr:rowOff>
        </xdr:from>
        <xdr:to>
          <xdr:col>5</xdr:col>
          <xdr:colOff>1304925</xdr:colOff>
          <xdr:row>35</xdr:row>
          <xdr:rowOff>371475</xdr:rowOff>
        </xdr:to>
        <xdr:sp macro="" textlink="">
          <xdr:nvSpPr>
            <xdr:cNvPr id="94222" name="Check Box 14" hidden="1">
              <a:extLst>
                <a:ext uri="{63B3BB69-23CF-44E3-9099-C40C66FF867C}">
                  <a14:compatExt spid="_x0000_s94222"/>
                </a:ext>
                <a:ext uri="{FF2B5EF4-FFF2-40B4-BE49-F238E27FC236}">
                  <a16:creationId xmlns:a16="http://schemas.microsoft.com/office/drawing/2014/main" id="{00000000-0008-0000-0700-00000E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36</xdr:row>
          <xdr:rowOff>9525</xdr:rowOff>
        </xdr:from>
        <xdr:to>
          <xdr:col>5</xdr:col>
          <xdr:colOff>1304925</xdr:colOff>
          <xdr:row>37</xdr:row>
          <xdr:rowOff>9525</xdr:rowOff>
        </xdr:to>
        <xdr:sp macro="" textlink="">
          <xdr:nvSpPr>
            <xdr:cNvPr id="94223" name="Check Box 15" hidden="1">
              <a:extLst>
                <a:ext uri="{63B3BB69-23CF-44E3-9099-C40C66FF867C}">
                  <a14:compatExt spid="_x0000_s94223"/>
                </a:ext>
                <a:ext uri="{FF2B5EF4-FFF2-40B4-BE49-F238E27FC236}">
                  <a16:creationId xmlns:a16="http://schemas.microsoft.com/office/drawing/2014/main" id="{00000000-0008-0000-0700-00000F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37</xdr:row>
          <xdr:rowOff>0</xdr:rowOff>
        </xdr:from>
        <xdr:to>
          <xdr:col>5</xdr:col>
          <xdr:colOff>1304925</xdr:colOff>
          <xdr:row>38</xdr:row>
          <xdr:rowOff>19050</xdr:rowOff>
        </xdr:to>
        <xdr:sp macro="" textlink="">
          <xdr:nvSpPr>
            <xdr:cNvPr id="94224" name="Check Box 16" hidden="1">
              <a:extLst>
                <a:ext uri="{63B3BB69-23CF-44E3-9099-C40C66FF867C}">
                  <a14:compatExt spid="_x0000_s94224"/>
                </a:ext>
                <a:ext uri="{FF2B5EF4-FFF2-40B4-BE49-F238E27FC236}">
                  <a16:creationId xmlns:a16="http://schemas.microsoft.com/office/drawing/2014/main" id="{00000000-0008-0000-0700-000010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1</xdr:col>
      <xdr:colOff>2343150</xdr:colOff>
      <xdr:row>10</xdr:row>
      <xdr:rowOff>47625</xdr:rowOff>
    </xdr:from>
    <xdr:ext cx="184731"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3431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xdr:col>
      <xdr:colOff>3219450</xdr:colOff>
      <xdr:row>0</xdr:row>
      <xdr:rowOff>0</xdr:rowOff>
    </xdr:from>
    <xdr:ext cx="184731" cy="264560"/>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3219450"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xdr:col>
      <xdr:colOff>2343150</xdr:colOff>
      <xdr:row>6</xdr:row>
      <xdr:rowOff>47625</xdr:rowOff>
    </xdr:from>
    <xdr:ext cx="184731" cy="264560"/>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2343150"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xdr:col>
      <xdr:colOff>2343150</xdr:colOff>
      <xdr:row>8</xdr:row>
      <xdr:rowOff>47625</xdr:rowOff>
    </xdr:from>
    <xdr:ext cx="184731" cy="264560"/>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2343150" y="1248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xdr:col>
      <xdr:colOff>2343150</xdr:colOff>
      <xdr:row>9</xdr:row>
      <xdr:rowOff>47625</xdr:rowOff>
    </xdr:from>
    <xdr:ext cx="184731" cy="264560"/>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2343150" y="1264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xdr:col>
      <xdr:colOff>2343150</xdr:colOff>
      <xdr:row>9</xdr:row>
      <xdr:rowOff>47625</xdr:rowOff>
    </xdr:from>
    <xdr:ext cx="184731" cy="264560"/>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2343150" y="1264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editAs="oneCell">
    <xdr:from>
      <xdr:col>1</xdr:col>
      <xdr:colOff>0</xdr:colOff>
      <xdr:row>0</xdr:row>
      <xdr:rowOff>0</xdr:rowOff>
    </xdr:from>
    <xdr:to>
      <xdr:col>1</xdr:col>
      <xdr:colOff>8533333</xdr:colOff>
      <xdr:row>38</xdr:row>
      <xdr:rowOff>37326</xdr:rowOff>
    </xdr:to>
    <xdr:pic>
      <xdr:nvPicPr>
        <xdr:cNvPr id="8" name="Picture 7">
          <a:extLst>
            <a:ext uri="{FF2B5EF4-FFF2-40B4-BE49-F238E27FC236}">
              <a16:creationId xmlns:a16="http://schemas.microsoft.com/office/drawing/2014/main" id="{00000000-0008-0000-0800-000008000000}"/>
            </a:ext>
          </a:extLst>
        </xdr:cNvPr>
        <xdr:cNvPicPr>
          <a:picLocks noChangeAspect="1"/>
        </xdr:cNvPicPr>
      </xdr:nvPicPr>
      <xdr:blipFill>
        <a:blip xmlns:r="http://schemas.openxmlformats.org/officeDocument/2006/relationships" r:embed="rId1"/>
        <a:stretch>
          <a:fillRect/>
        </a:stretch>
      </xdr:blipFill>
      <xdr:spPr>
        <a:xfrm>
          <a:off x="0" y="0"/>
          <a:ext cx="8533333" cy="6190476"/>
        </a:xfrm>
        <a:prstGeom prst="rect">
          <a:avLst/>
        </a:prstGeom>
      </xdr:spPr>
    </xdr:pic>
    <xdr:clientData/>
  </xdr:twoCellAnchor>
  <xdr:twoCellAnchor>
    <xdr:from>
      <xdr:col>0</xdr:col>
      <xdr:colOff>38100</xdr:colOff>
      <xdr:row>4</xdr:row>
      <xdr:rowOff>104775</xdr:rowOff>
    </xdr:from>
    <xdr:to>
      <xdr:col>1</xdr:col>
      <xdr:colOff>457200</xdr:colOff>
      <xdr:row>30</xdr:row>
      <xdr:rowOff>76200</xdr:rowOff>
    </xdr:to>
    <xdr:sp macro="" textlink="">
      <xdr:nvSpPr>
        <xdr:cNvPr id="9" name="Oval 8">
          <a:extLst>
            <a:ext uri="{FF2B5EF4-FFF2-40B4-BE49-F238E27FC236}">
              <a16:creationId xmlns:a16="http://schemas.microsoft.com/office/drawing/2014/main" id="{00000000-0008-0000-0800-000009000000}"/>
            </a:ext>
          </a:extLst>
        </xdr:cNvPr>
        <xdr:cNvSpPr/>
      </xdr:nvSpPr>
      <xdr:spPr bwMode="auto">
        <a:xfrm>
          <a:off x="38100" y="752475"/>
          <a:ext cx="638175" cy="4181475"/>
        </a:xfrm>
        <a:prstGeom prst="ellipse">
          <a:avLst/>
        </a:prstGeom>
        <a:noFill/>
        <a:ln w="19050" cap="flat" cmpd="sng" algn="ctr">
          <a:solidFill>
            <a:srgbClr val="C00000"/>
          </a:solid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1</xdr:col>
      <xdr:colOff>4010025</xdr:colOff>
      <xdr:row>15</xdr:row>
      <xdr:rowOff>47625</xdr:rowOff>
    </xdr:from>
    <xdr:to>
      <xdr:col>1</xdr:col>
      <xdr:colOff>8429625</xdr:colOff>
      <xdr:row>24</xdr:row>
      <xdr:rowOff>152400</xdr:rowOff>
    </xdr:to>
    <xdr:sp macro="" textlink="">
      <xdr:nvSpPr>
        <xdr:cNvPr id="10" name="Arrow: Right 9">
          <a:extLst>
            <a:ext uri="{FF2B5EF4-FFF2-40B4-BE49-F238E27FC236}">
              <a16:creationId xmlns:a16="http://schemas.microsoft.com/office/drawing/2014/main" id="{00000000-0008-0000-0800-00000A000000}"/>
            </a:ext>
          </a:extLst>
        </xdr:cNvPr>
        <xdr:cNvSpPr/>
      </xdr:nvSpPr>
      <xdr:spPr bwMode="auto">
        <a:xfrm rot="10800000">
          <a:off x="4229100" y="2476500"/>
          <a:ext cx="4419600" cy="1562100"/>
        </a:xfrm>
        <a:prstGeom prst="rightArrow">
          <a:avLst>
            <a:gd name="adj1" fmla="val 68293"/>
            <a:gd name="adj2" fmla="val 50000"/>
          </a:avLst>
        </a:prstGeom>
        <a:solidFill>
          <a:srgbClr val="FFFFFF"/>
        </a:solidFill>
        <a:ln w="9525" cap="flat" cmpd="sng" algn="ctr">
          <a:solidFill>
            <a:srgbClr val="C00000"/>
          </a:solidFill>
          <a:prstDash val="solid"/>
          <a:round/>
          <a:headEnd type="none" w="med" len="med"/>
          <a:tailEnd type="none" w="med" len="med"/>
        </a:ln>
        <a:effectLst/>
      </xdr:spPr>
      <xdr:txBody>
        <a:bodyPr vertOverflow="clip" wrap="square" lIns="18288" tIns="0" rIns="0" bIns="0" rtlCol="0" anchor="ctr" upright="1"/>
        <a:lstStyle/>
        <a:p>
          <a:pPr algn="l"/>
          <a:r>
            <a:rPr lang="en-US" sz="1100"/>
            <a:t>Check</a:t>
          </a:r>
          <a:r>
            <a:rPr lang="en-US" sz="1100" baseline="0"/>
            <a:t> all best practices implemented by the program for the reporting period.  </a:t>
          </a:r>
        </a:p>
        <a:p>
          <a:pPr algn="l"/>
          <a:endParaRPr lang="en-US" sz="1100"/>
        </a:p>
        <a:p>
          <a:pPr algn="l"/>
          <a:r>
            <a:rPr lang="en-US" sz="1100" baseline="0"/>
            <a:t>Report any changes in the number of practices met below, in the Comments section.  </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4210051</xdr:colOff>
      <xdr:row>7</xdr:row>
      <xdr:rowOff>76201</xdr:rowOff>
    </xdr:from>
    <xdr:to>
      <xdr:col>3</xdr:col>
      <xdr:colOff>381001</xdr:colOff>
      <xdr:row>16</xdr:row>
      <xdr:rowOff>619126</xdr:rowOff>
    </xdr:to>
    <xdr:sp macro="" textlink="">
      <xdr:nvSpPr>
        <xdr:cNvPr id="3" name="Rectangular Callout 2">
          <a:extLst>
            <a:ext uri="{FF2B5EF4-FFF2-40B4-BE49-F238E27FC236}">
              <a16:creationId xmlns:a16="http://schemas.microsoft.com/office/drawing/2014/main" id="{00000000-0008-0000-0900-000003000000}"/>
            </a:ext>
          </a:extLst>
        </xdr:cNvPr>
        <xdr:cNvSpPr/>
      </xdr:nvSpPr>
      <xdr:spPr bwMode="auto">
        <a:xfrm>
          <a:off x="4429126" y="1657351"/>
          <a:ext cx="4819650" cy="2000250"/>
        </a:xfrm>
        <a:prstGeom prst="wedgeRectCallout">
          <a:avLst>
            <a:gd name="adj1" fmla="val -35445"/>
            <a:gd name="adj2" fmla="val 59506"/>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en-US" sz="1200">
              <a:latin typeface="Constantia" panose="02030602050306030303" pitchFamily="18" charset="0"/>
              <a:cs typeface="Arial" panose="020B0604020202020204" pitchFamily="34" charset="0"/>
            </a:rPr>
            <a:t>Since</a:t>
          </a:r>
          <a:r>
            <a:rPr lang="en-US" sz="1200" baseline="0">
              <a:latin typeface="Constantia" panose="02030602050306030303" pitchFamily="18" charset="0"/>
              <a:cs typeface="Arial" panose="020B0604020202020204" pitchFamily="34" charset="0"/>
            </a:rPr>
            <a:t> r</a:t>
          </a:r>
          <a:r>
            <a:rPr lang="en-US" sz="1200">
              <a:latin typeface="Constantia" panose="02030602050306030303" pitchFamily="18" charset="0"/>
              <a:cs typeface="Arial" panose="020B0604020202020204" pitchFamily="34" charset="0"/>
            </a:rPr>
            <a:t>eporting</a:t>
          </a:r>
          <a:r>
            <a:rPr lang="en-US" sz="1200" baseline="0">
              <a:latin typeface="Constantia" panose="02030602050306030303" pitchFamily="18" charset="0"/>
              <a:cs typeface="Arial" panose="020B0604020202020204" pitchFamily="34" charset="0"/>
            </a:rPr>
            <a:t> capabilities vary, if any portion of the information required cannot be provided for 2020-21 or if the information provided deviates from the Instructions, please explain here. </a:t>
          </a:r>
        </a:p>
        <a:p>
          <a:pPr algn="l"/>
          <a:endParaRPr lang="en-US" sz="1200" baseline="0">
            <a:latin typeface="Constantia" panose="02030602050306030303" pitchFamily="18" charset="0"/>
            <a:cs typeface="Arial" panose="020B0604020202020204" pitchFamily="34" charset="0"/>
          </a:endParaRPr>
        </a:p>
        <a:p>
          <a:pPr algn="l"/>
          <a:r>
            <a:rPr lang="en-US" sz="1200" baseline="0">
              <a:latin typeface="Constantia" panose="02030602050306030303" pitchFamily="18" charset="0"/>
              <a:cs typeface="Arial" panose="020B0604020202020204" pitchFamily="34" charset="0"/>
            </a:rPr>
            <a:t>Also, tell us when program anticipates fully complying with the new reporting requirement. </a:t>
          </a:r>
        </a:p>
        <a:p>
          <a:pPr algn="l"/>
          <a:endParaRPr lang="en-US" sz="1200" baseline="0">
            <a:latin typeface="Constantia" panose="02030602050306030303" pitchFamily="18" charset="0"/>
            <a:cs typeface="Arial" panose="020B0604020202020204" pitchFamily="34" charset="0"/>
          </a:endParaRPr>
        </a:p>
        <a:p>
          <a:pPr algn="l"/>
          <a:r>
            <a:rPr lang="en-US" sz="1200" baseline="0">
              <a:latin typeface="Constantia" panose="02030602050306030303" pitchFamily="18" charset="0"/>
              <a:cs typeface="Arial" panose="020B0604020202020204" pitchFamily="34" charset="0"/>
            </a:rPr>
            <a:t>If additional space is needed, please submit this section separately, in </a:t>
          </a:r>
          <a:r>
            <a:rPr lang="en-US" sz="1200" i="1" baseline="0">
              <a:latin typeface="Constantia" panose="02030602050306030303" pitchFamily="18" charset="0"/>
              <a:cs typeface="Arial" panose="020B0604020202020204" pitchFamily="34" charset="0"/>
            </a:rPr>
            <a:t>Word</a:t>
          </a:r>
          <a:r>
            <a:rPr lang="en-US" sz="1200" baseline="0">
              <a:latin typeface="Constantia" panose="02030602050306030303" pitchFamily="18" charset="0"/>
              <a:cs typeface="Arial" panose="020B0604020202020204" pitchFamily="34" charset="0"/>
            </a:rPr>
            <a:t> format.</a:t>
          </a:r>
          <a:r>
            <a:rPr lang="en-US" sz="1100" baseline="0">
              <a:latin typeface="Constantia" panose="02030602050306030303" pitchFamily="18" charset="0"/>
            </a:rPr>
            <a:t> </a:t>
          </a:r>
          <a:endParaRPr lang="en-US" sz="1100">
            <a:latin typeface="Constantia" panose="02030602050306030303"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914400</xdr:colOff>
      <xdr:row>5</xdr:row>
      <xdr:rowOff>19050</xdr:rowOff>
    </xdr:from>
    <xdr:to>
      <xdr:col>32</xdr:col>
      <xdr:colOff>406400</xdr:colOff>
      <xdr:row>17</xdr:row>
      <xdr:rowOff>427038</xdr:rowOff>
    </xdr:to>
    <xdr:sp macro="" textlink="">
      <xdr:nvSpPr>
        <xdr:cNvPr id="2" name="Left Arrow 1">
          <a:extLst>
            <a:ext uri="{FF2B5EF4-FFF2-40B4-BE49-F238E27FC236}">
              <a16:creationId xmlns:a16="http://schemas.microsoft.com/office/drawing/2014/main" id="{00000000-0008-0000-0A00-000002000000}"/>
            </a:ext>
          </a:extLst>
        </xdr:cNvPr>
        <xdr:cNvSpPr/>
      </xdr:nvSpPr>
      <xdr:spPr bwMode="auto">
        <a:xfrm>
          <a:off x="20116800" y="1200150"/>
          <a:ext cx="12217400" cy="3436938"/>
        </a:xfrm>
        <a:prstGeom prst="leftArrow">
          <a:avLst/>
        </a:prstGeom>
        <a:solidFill>
          <a:srgbClr val="FFFFFF"/>
        </a:solidFill>
        <a:ln w="9525" cap="flat" cmpd="sng" algn="ctr">
          <a:solidFill>
            <a:srgbClr val="C00000"/>
          </a:solidFill>
          <a:prstDash val="solid"/>
          <a:round/>
          <a:headEnd type="none" w="med" len="med"/>
          <a:tailEnd type="none" w="med" len="med"/>
        </a:ln>
        <a:effectLst/>
      </xdr:spPr>
      <xdr:txBody>
        <a:bodyPr vertOverflow="clip" horzOverflow="clip" wrap="square" lIns="18288" tIns="0" rIns="0" bIns="0" rtlCol="0" anchor="t" upright="1"/>
        <a:lstStyle/>
        <a:p>
          <a:pPr algn="l"/>
          <a:br>
            <a:rPr lang="en-US" sz="1100"/>
          </a:br>
          <a:r>
            <a:rPr lang="en-US" sz="2400"/>
            <a:t>Current Period: Include data </a:t>
          </a:r>
          <a:r>
            <a:rPr lang="en-US" sz="2400" i="1"/>
            <a:t>only</a:t>
          </a:r>
          <a:r>
            <a:rPr lang="en-US" sz="2400"/>
            <a:t> </a:t>
          </a:r>
          <a:r>
            <a:rPr lang="en-US" sz="2400" baseline="0"/>
            <a:t>for cases established/referred or transferred as of July 1, 2020, for all offense types; infractions, misdemeanors, and felonies. </a:t>
          </a:r>
        </a:p>
      </xdr:txBody>
    </xdr:sp>
    <xdr:clientData/>
  </xdr:twoCellAnchor>
  <xdr:twoCellAnchor>
    <xdr:from>
      <xdr:col>13</xdr:col>
      <xdr:colOff>476250</xdr:colOff>
      <xdr:row>17</xdr:row>
      <xdr:rowOff>247650</xdr:rowOff>
    </xdr:from>
    <xdr:to>
      <xdr:col>31</xdr:col>
      <xdr:colOff>0</xdr:colOff>
      <xdr:row>28</xdr:row>
      <xdr:rowOff>219076</xdr:rowOff>
    </xdr:to>
    <xdr:sp macro="" textlink="">
      <xdr:nvSpPr>
        <xdr:cNvPr id="3" name="Left Arrow 2">
          <a:extLst>
            <a:ext uri="{FF2B5EF4-FFF2-40B4-BE49-F238E27FC236}">
              <a16:creationId xmlns:a16="http://schemas.microsoft.com/office/drawing/2014/main" id="{00000000-0008-0000-0A00-000003000000}"/>
            </a:ext>
          </a:extLst>
        </xdr:cNvPr>
        <xdr:cNvSpPr/>
      </xdr:nvSpPr>
      <xdr:spPr bwMode="auto">
        <a:xfrm>
          <a:off x="19678650" y="4457700"/>
          <a:ext cx="11620500" cy="2847976"/>
        </a:xfrm>
        <a:prstGeom prst="leftArrow">
          <a:avLst/>
        </a:prstGeom>
        <a:solidFill>
          <a:srgbClr val="FFFFFF"/>
        </a:solidFill>
        <a:ln w="9525" cap="flat" cmpd="sng" algn="ctr">
          <a:solidFill>
            <a:srgbClr val="C00000"/>
          </a:solidFill>
          <a:prstDash val="solid"/>
          <a:round/>
          <a:headEnd type="none" w="med" len="med"/>
          <a:tailEnd type="none" w="med" len="med"/>
        </a:ln>
        <a:effectLst/>
      </xdr:spPr>
      <xdr:txBody>
        <a:bodyPr vertOverflow="clip" horzOverflow="clip" wrap="square" lIns="18288" tIns="0" rIns="0" bIns="0" rtlCol="0" anchor="t" upright="1"/>
        <a:lstStyle/>
        <a:p>
          <a:pPr algn="l"/>
          <a:br>
            <a:rPr lang="en-US" sz="1100"/>
          </a:br>
          <a:endParaRPr lang="en-US" sz="1100"/>
        </a:p>
        <a:p>
          <a:pPr algn="l"/>
          <a:r>
            <a:rPr lang="en-US" sz="2400"/>
            <a:t>Prior</a:t>
          </a:r>
          <a:r>
            <a:rPr lang="en-US" sz="2400" baseline="0"/>
            <a:t> </a:t>
          </a:r>
          <a:r>
            <a:rPr lang="en-US" sz="2400"/>
            <a:t>Periods: Include dat</a:t>
          </a:r>
          <a:r>
            <a:rPr lang="en-US" sz="2400" baseline="0"/>
            <a:t>a </a:t>
          </a:r>
          <a:r>
            <a:rPr lang="en-US" sz="2400" i="1"/>
            <a:t>for all </a:t>
          </a:r>
          <a:r>
            <a:rPr lang="en-US" sz="2400" baseline="0"/>
            <a:t>cases referred or transferred </a:t>
          </a:r>
          <a:r>
            <a:rPr lang="en-US" sz="2400" i="1" baseline="0"/>
            <a:t>before</a:t>
          </a:r>
          <a:r>
            <a:rPr lang="en-US" sz="2400" baseline="0"/>
            <a:t> June 30, 2020 and all activity or transactions for the reporting period.  </a:t>
          </a:r>
          <a:endParaRPr lang="en-US" sz="2000">
            <a:solidFill>
              <a:srgbClr val="FF0000"/>
            </a:solidFill>
          </a:endParaRPr>
        </a:p>
      </xdr:txBody>
    </xdr:sp>
    <xdr:clientData/>
  </xdr:twoCellAnchor>
  <xdr:twoCellAnchor>
    <xdr:from>
      <xdr:col>13</xdr:col>
      <xdr:colOff>361950</xdr:colOff>
      <xdr:row>28</xdr:row>
      <xdr:rowOff>171450</xdr:rowOff>
    </xdr:from>
    <xdr:to>
      <xdr:col>30</xdr:col>
      <xdr:colOff>104775</xdr:colOff>
      <xdr:row>37</xdr:row>
      <xdr:rowOff>90487</xdr:rowOff>
    </xdr:to>
    <xdr:sp macro="" textlink="">
      <xdr:nvSpPr>
        <xdr:cNvPr id="4" name="Left Arrow 3">
          <a:extLst>
            <a:ext uri="{FF2B5EF4-FFF2-40B4-BE49-F238E27FC236}">
              <a16:creationId xmlns:a16="http://schemas.microsoft.com/office/drawing/2014/main" id="{00000000-0008-0000-0A00-000004000000}"/>
            </a:ext>
          </a:extLst>
        </xdr:cNvPr>
        <xdr:cNvSpPr/>
      </xdr:nvSpPr>
      <xdr:spPr bwMode="auto">
        <a:xfrm>
          <a:off x="19564350" y="7258050"/>
          <a:ext cx="11210925" cy="2224087"/>
        </a:xfrm>
        <a:prstGeom prst="leftArrow">
          <a:avLst/>
        </a:prstGeom>
        <a:solidFill>
          <a:srgbClr val="FFFFFF"/>
        </a:solidFill>
        <a:ln w="9525" cap="flat" cmpd="sng" algn="ctr">
          <a:solidFill>
            <a:srgbClr val="C00000"/>
          </a:solidFill>
          <a:prstDash val="solid"/>
          <a:round/>
          <a:headEnd type="none" w="med" len="med"/>
          <a:tailEnd type="none" w="med" len="med"/>
        </a:ln>
        <a:effectLst/>
      </xdr:spPr>
      <xdr:txBody>
        <a:bodyPr vertOverflow="clip" horzOverflow="clip" wrap="square" lIns="18288" tIns="0" rIns="0" bIns="0" rtlCol="0" anchor="t" upright="1"/>
        <a:lstStyle/>
        <a:p>
          <a:pPr algn="l"/>
          <a:br>
            <a:rPr lang="en-US" sz="1100"/>
          </a:br>
          <a:r>
            <a:rPr lang="en-US" sz="2400"/>
            <a:t>Combined</a:t>
          </a:r>
          <a:r>
            <a:rPr lang="en-US" sz="2400" baseline="0"/>
            <a:t>: Formula calculates d</a:t>
          </a:r>
          <a:r>
            <a:rPr lang="en-US" sz="2400"/>
            <a:t>ata from Current and Prior Periods. </a:t>
          </a:r>
        </a:p>
        <a:p>
          <a:pPr algn="l"/>
          <a:r>
            <a:rPr lang="en-US" sz="2400"/>
            <a:t>Cells are</a:t>
          </a:r>
          <a:r>
            <a:rPr lang="en-US" sz="2400" baseline="0"/>
            <a:t> formula driven, no data entry required (except Col. AE and EF). </a:t>
          </a:r>
          <a:endParaRPr lang="en-US" sz="2400"/>
        </a:p>
      </xdr:txBody>
    </xdr:sp>
    <xdr:clientData/>
  </xdr:twoCellAnchor>
  <xdr:twoCellAnchor>
    <xdr:from>
      <xdr:col>14</xdr:col>
      <xdr:colOff>171450</xdr:colOff>
      <xdr:row>38</xdr:row>
      <xdr:rowOff>28575</xdr:rowOff>
    </xdr:from>
    <xdr:to>
      <xdr:col>29</xdr:col>
      <xdr:colOff>323850</xdr:colOff>
      <xdr:row>43</xdr:row>
      <xdr:rowOff>168275</xdr:rowOff>
    </xdr:to>
    <xdr:sp macro="" textlink="">
      <xdr:nvSpPr>
        <xdr:cNvPr id="5" name="Left Arrow 4">
          <a:extLst>
            <a:ext uri="{FF2B5EF4-FFF2-40B4-BE49-F238E27FC236}">
              <a16:creationId xmlns:a16="http://schemas.microsoft.com/office/drawing/2014/main" id="{00000000-0008-0000-0A00-000005000000}"/>
            </a:ext>
          </a:extLst>
        </xdr:cNvPr>
        <xdr:cNvSpPr/>
      </xdr:nvSpPr>
      <xdr:spPr bwMode="auto">
        <a:xfrm>
          <a:off x="20783550" y="9591675"/>
          <a:ext cx="9582150" cy="2025650"/>
        </a:xfrm>
        <a:prstGeom prst="leftArrow">
          <a:avLst/>
        </a:prstGeom>
        <a:solidFill>
          <a:srgbClr val="FFFFFF"/>
        </a:solidFill>
        <a:ln w="25400" cap="flat" cmpd="sng" algn="ctr">
          <a:solidFill>
            <a:schemeClr val="tx2">
              <a:alpha val="97000"/>
            </a:schemeClr>
          </a:solidFill>
          <a:prstDash val="solid"/>
          <a:round/>
          <a:headEnd type="none" w="med" len="med"/>
          <a:tailEnd type="none" w="med" len="med"/>
        </a:ln>
        <a:effectLst/>
      </xdr:spPr>
      <xdr:txBody>
        <a:bodyPr vertOverflow="clip" horzOverflow="clip" wrap="square" lIns="18288" tIns="0" rIns="0" bIns="0" rtlCol="0" anchor="t" upright="1"/>
        <a:lstStyle/>
        <a:p>
          <a:pPr algn="l"/>
          <a:br>
            <a:rPr lang="en-US" sz="1100"/>
          </a:br>
          <a:r>
            <a:rPr lang="en-US" sz="2400"/>
            <a:t>GRR</a:t>
          </a:r>
          <a:r>
            <a:rPr lang="en-US" sz="2400" baseline="0"/>
            <a:t> and SR metrics. Formulas calculate collections rate by period: Current, Prior, and Combined  </a:t>
          </a:r>
          <a:endParaRPr lang="en-US" sz="2400"/>
        </a:p>
      </xdr:txBody>
    </xdr:sp>
    <xdr:clientData/>
  </xdr:twoCellAnchor>
  <xdr:twoCellAnchor>
    <xdr:from>
      <xdr:col>13</xdr:col>
      <xdr:colOff>857250</xdr:colOff>
      <xdr:row>43</xdr:row>
      <xdr:rowOff>239712</xdr:rowOff>
    </xdr:from>
    <xdr:to>
      <xdr:col>31</xdr:col>
      <xdr:colOff>323849</xdr:colOff>
      <xdr:row>53</xdr:row>
      <xdr:rowOff>85724</xdr:rowOff>
    </xdr:to>
    <xdr:sp macro="" textlink="">
      <xdr:nvSpPr>
        <xdr:cNvPr id="7" name="Left Arrow 5">
          <a:extLst>
            <a:ext uri="{FF2B5EF4-FFF2-40B4-BE49-F238E27FC236}">
              <a16:creationId xmlns:a16="http://schemas.microsoft.com/office/drawing/2014/main" id="{00000000-0008-0000-0A00-000007000000}"/>
            </a:ext>
          </a:extLst>
        </xdr:cNvPr>
        <xdr:cNvSpPr/>
      </xdr:nvSpPr>
      <xdr:spPr bwMode="auto">
        <a:xfrm>
          <a:off x="20059650" y="11688762"/>
          <a:ext cx="11563349" cy="2265362"/>
        </a:xfrm>
        <a:prstGeom prst="leftArrow">
          <a:avLst/>
        </a:prstGeom>
        <a:solidFill>
          <a:srgbClr val="FFFFFF"/>
        </a:solidFill>
        <a:ln w="9525" cap="flat" cmpd="sng" algn="ctr">
          <a:solidFill>
            <a:srgbClr val="C00000"/>
          </a:solidFill>
          <a:prstDash val="solid"/>
          <a:round/>
          <a:headEnd type="none" w="med" len="med"/>
          <a:tailEnd type="none" w="med" len="med"/>
        </a:ln>
        <a:effectLst/>
      </xdr:spPr>
      <xdr:txBody>
        <a:bodyPr vertOverflow="clip" horzOverflow="clip" wrap="square" lIns="18288" tIns="0" rIns="0" bIns="0" rtlCol="0" anchor="t" upright="1"/>
        <a:lstStyle/>
        <a:p>
          <a:pPr algn="l"/>
          <a:br>
            <a:rPr lang="en-US" sz="1100"/>
          </a:br>
          <a:r>
            <a:rPr lang="en-US" sz="2400"/>
            <a:t>VR and Other</a:t>
          </a:r>
          <a:r>
            <a:rPr lang="en-US" sz="2400" baseline="0"/>
            <a:t> Reimbursements</a:t>
          </a:r>
          <a:r>
            <a:rPr lang="en-US" sz="2400"/>
            <a:t>: Include dat</a:t>
          </a:r>
          <a:r>
            <a:rPr lang="en-US" sz="2400" baseline="0"/>
            <a:t>a on newly established cases and all prior period inventory  </a:t>
          </a:r>
          <a:endParaRPr lang="en-US" sz="2400"/>
        </a:p>
      </xdr:txBody>
    </xdr:sp>
    <xdr:clientData/>
  </xdr:twoCellAnchor>
  <xdr:twoCellAnchor>
    <xdr:from>
      <xdr:col>11</xdr:col>
      <xdr:colOff>1295400</xdr:colOff>
      <xdr:row>53</xdr:row>
      <xdr:rowOff>152400</xdr:rowOff>
    </xdr:from>
    <xdr:to>
      <xdr:col>25</xdr:col>
      <xdr:colOff>381000</xdr:colOff>
      <xdr:row>66</xdr:row>
      <xdr:rowOff>57150</xdr:rowOff>
    </xdr:to>
    <xdr:sp macro="" textlink="">
      <xdr:nvSpPr>
        <xdr:cNvPr id="8" name="Left Arrow 7">
          <a:extLst>
            <a:ext uri="{FF2B5EF4-FFF2-40B4-BE49-F238E27FC236}">
              <a16:creationId xmlns:a16="http://schemas.microsoft.com/office/drawing/2014/main" id="{00000000-0008-0000-0A00-000008000000}"/>
            </a:ext>
          </a:extLst>
        </xdr:cNvPr>
        <xdr:cNvSpPr/>
      </xdr:nvSpPr>
      <xdr:spPr bwMode="auto">
        <a:xfrm>
          <a:off x="17545050" y="14020800"/>
          <a:ext cx="10363200" cy="2209800"/>
        </a:xfrm>
        <a:prstGeom prst="leftArrow">
          <a:avLst/>
        </a:prstGeom>
        <a:solidFill>
          <a:srgbClr val="FFFFFF"/>
        </a:solidFill>
        <a:ln w="9525" cap="flat" cmpd="sng" algn="ctr">
          <a:solidFill>
            <a:schemeClr val="tx2"/>
          </a:solidFill>
          <a:prstDash val="solid"/>
          <a:round/>
          <a:headEnd type="none" w="med" len="med"/>
          <a:tailEnd type="none" w="med" len="med"/>
        </a:ln>
        <a:effectLst/>
      </xdr:spPr>
      <xdr:txBody>
        <a:bodyPr vertOverflow="clip" horzOverflow="clip" wrap="square" lIns="18288" tIns="0" rIns="0" bIns="0" rtlCol="0" anchor="t" upright="1"/>
        <a:lstStyle/>
        <a:p>
          <a:pPr algn="l"/>
          <a:br>
            <a:rPr lang="en-US" sz="1100"/>
          </a:br>
          <a:endParaRPr lang="en-US" sz="1100"/>
        </a:p>
        <a:p>
          <a:pPr algn="l"/>
          <a:r>
            <a:rPr lang="en-US" sz="2400" baseline="0"/>
            <a:t>Signatures: C</a:t>
          </a:r>
          <a:r>
            <a:rPr lang="en-US" sz="2400"/>
            <a:t>EO</a:t>
          </a:r>
          <a:r>
            <a:rPr lang="en-US" sz="2400" baseline="0"/>
            <a:t> and CAO, or designee. </a:t>
          </a:r>
          <a:endParaRPr lang="en-US" sz="2000">
            <a:solidFill>
              <a:srgbClr val="FF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222250</xdr:colOff>
      <xdr:row>27</xdr:row>
      <xdr:rowOff>79375</xdr:rowOff>
    </xdr:from>
    <xdr:to>
      <xdr:col>3</xdr:col>
      <xdr:colOff>1817006</xdr:colOff>
      <xdr:row>37</xdr:row>
      <xdr:rowOff>121104</xdr:rowOff>
    </xdr:to>
    <xdr:sp macro="" textlink="">
      <xdr:nvSpPr>
        <xdr:cNvPr id="3" name="Rectangular Callout 3">
          <a:extLst>
            <a:ext uri="{FF2B5EF4-FFF2-40B4-BE49-F238E27FC236}">
              <a16:creationId xmlns:a16="http://schemas.microsoft.com/office/drawing/2014/main" id="{00000000-0008-0000-0B00-000003000000}"/>
            </a:ext>
          </a:extLst>
        </xdr:cNvPr>
        <xdr:cNvSpPr/>
      </xdr:nvSpPr>
      <xdr:spPr bwMode="auto">
        <a:xfrm>
          <a:off x="841375" y="7731125"/>
          <a:ext cx="4849131" cy="1629229"/>
        </a:xfrm>
        <a:prstGeom prst="wedgeRectCallout">
          <a:avLst>
            <a:gd name="adj1" fmla="val 38482"/>
            <a:gd name="adj2" fmla="val -112000"/>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sysClr val="windowText" lastClr="000000"/>
              </a:solidFill>
              <a:effectLst/>
              <a:uLnTx/>
              <a:uFillTx/>
              <a:latin typeface="Constantia" panose="02030602050306030303" pitchFamily="18" charset="0"/>
            </a:rPr>
            <a:t>All mock collections information in this section corresponds to Sample Data #1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Lira\Documents\CRT%20for%20AB103%20clean.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Lira\Documents\AB103%20clean%20cr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 and Other Information"/>
      <sheetName val="Data"/>
      <sheetName val="Code2"/>
      <sheetName val="Program"/>
      <sheetName val="Performance"/>
      <sheetName val="Annual Financial Report"/>
      <sheetName val="Code"/>
      <sheetName val="Sheet1"/>
      <sheetName val="Sheet2"/>
    </sheetNames>
    <sheetDataSet>
      <sheetData sheetId="0"/>
      <sheetData sheetId="1"/>
      <sheetData sheetId="2"/>
      <sheetData sheetId="3"/>
      <sheetData sheetId="4"/>
      <sheetData sheetId="5"/>
      <sheetData sheetId="6">
        <row r="2">
          <cell r="L2" t="str">
            <v>Court</v>
          </cell>
        </row>
        <row r="3">
          <cell r="L3" t="str">
            <v>County</v>
          </cell>
        </row>
        <row r="4">
          <cell r="L4" t="str">
            <v>Private Agency</v>
          </cell>
        </row>
        <row r="5">
          <cell r="L5" t="str">
            <v>FTB-COD</v>
          </cell>
        </row>
        <row r="6">
          <cell r="L6" t="str">
            <v>Intra-branch</v>
          </cell>
        </row>
        <row r="7">
          <cell r="L7" t="str">
            <v>None</v>
          </cell>
        </row>
      </sheetData>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 and Other Information"/>
      <sheetName val="Data"/>
      <sheetName val="Code2"/>
      <sheetName val="Program"/>
      <sheetName val="Performance"/>
      <sheetName val="Annual Financial Report"/>
      <sheetName val="Code"/>
      <sheetName val="Sheet1"/>
      <sheetName val="Sheet2"/>
    </sheetNames>
    <sheetDataSet>
      <sheetData sheetId="0"/>
      <sheetData sheetId="1"/>
      <sheetData sheetId="2"/>
      <sheetData sheetId="3"/>
      <sheetData sheetId="4"/>
      <sheetData sheetId="5"/>
      <sheetData sheetId="6">
        <row r="2">
          <cell r="L2" t="str">
            <v>Court</v>
          </cell>
        </row>
        <row r="3">
          <cell r="L3" t="str">
            <v>County</v>
          </cell>
        </row>
        <row r="4">
          <cell r="L4" t="str">
            <v>Private Agency</v>
          </cell>
        </row>
        <row r="5">
          <cell r="L5" t="str">
            <v>FTB-COD</v>
          </cell>
        </row>
        <row r="6">
          <cell r="L6" t="str">
            <v>Intra-branch</v>
          </cell>
        </row>
        <row r="7">
          <cell r="L7" t="str">
            <v>None</v>
          </cell>
        </row>
      </sheetData>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91.xml"/><Relationship Id="rId13" Type="http://schemas.openxmlformats.org/officeDocument/2006/relationships/ctrlProp" Target="../ctrlProps/ctrlProp96.xml"/><Relationship Id="rId18" Type="http://schemas.openxmlformats.org/officeDocument/2006/relationships/ctrlProp" Target="../ctrlProps/ctrlProp101.xml"/><Relationship Id="rId26" Type="http://schemas.openxmlformats.org/officeDocument/2006/relationships/ctrlProp" Target="../ctrlProps/ctrlProp109.xml"/><Relationship Id="rId39" Type="http://schemas.openxmlformats.org/officeDocument/2006/relationships/ctrlProp" Target="../ctrlProps/ctrlProp122.xml"/><Relationship Id="rId3" Type="http://schemas.openxmlformats.org/officeDocument/2006/relationships/vmlDrawing" Target="../drawings/vmlDrawing6.vml"/><Relationship Id="rId21" Type="http://schemas.openxmlformats.org/officeDocument/2006/relationships/ctrlProp" Target="../ctrlProps/ctrlProp104.xml"/><Relationship Id="rId34" Type="http://schemas.openxmlformats.org/officeDocument/2006/relationships/ctrlProp" Target="../ctrlProps/ctrlProp117.xml"/><Relationship Id="rId42" Type="http://schemas.openxmlformats.org/officeDocument/2006/relationships/ctrlProp" Target="../ctrlProps/ctrlProp125.xml"/><Relationship Id="rId7" Type="http://schemas.openxmlformats.org/officeDocument/2006/relationships/ctrlProp" Target="../ctrlProps/ctrlProp90.xml"/><Relationship Id="rId12" Type="http://schemas.openxmlformats.org/officeDocument/2006/relationships/ctrlProp" Target="../ctrlProps/ctrlProp95.xml"/><Relationship Id="rId17" Type="http://schemas.openxmlformats.org/officeDocument/2006/relationships/ctrlProp" Target="../ctrlProps/ctrlProp100.xml"/><Relationship Id="rId25" Type="http://schemas.openxmlformats.org/officeDocument/2006/relationships/ctrlProp" Target="../ctrlProps/ctrlProp108.xml"/><Relationship Id="rId33" Type="http://schemas.openxmlformats.org/officeDocument/2006/relationships/ctrlProp" Target="../ctrlProps/ctrlProp116.xml"/><Relationship Id="rId38" Type="http://schemas.openxmlformats.org/officeDocument/2006/relationships/ctrlProp" Target="../ctrlProps/ctrlProp121.xml"/><Relationship Id="rId2" Type="http://schemas.openxmlformats.org/officeDocument/2006/relationships/drawing" Target="../drawings/drawing14.xml"/><Relationship Id="rId16" Type="http://schemas.openxmlformats.org/officeDocument/2006/relationships/ctrlProp" Target="../ctrlProps/ctrlProp99.xml"/><Relationship Id="rId20" Type="http://schemas.openxmlformats.org/officeDocument/2006/relationships/ctrlProp" Target="../ctrlProps/ctrlProp103.xml"/><Relationship Id="rId29" Type="http://schemas.openxmlformats.org/officeDocument/2006/relationships/ctrlProp" Target="../ctrlProps/ctrlProp112.xml"/><Relationship Id="rId41" Type="http://schemas.openxmlformats.org/officeDocument/2006/relationships/ctrlProp" Target="../ctrlProps/ctrlProp124.xml"/><Relationship Id="rId1" Type="http://schemas.openxmlformats.org/officeDocument/2006/relationships/printerSettings" Target="../printerSettings/printerSettings15.bin"/><Relationship Id="rId6" Type="http://schemas.openxmlformats.org/officeDocument/2006/relationships/ctrlProp" Target="../ctrlProps/ctrlProp89.xml"/><Relationship Id="rId11" Type="http://schemas.openxmlformats.org/officeDocument/2006/relationships/ctrlProp" Target="../ctrlProps/ctrlProp94.xml"/><Relationship Id="rId24" Type="http://schemas.openxmlformats.org/officeDocument/2006/relationships/ctrlProp" Target="../ctrlProps/ctrlProp107.xml"/><Relationship Id="rId32" Type="http://schemas.openxmlformats.org/officeDocument/2006/relationships/ctrlProp" Target="../ctrlProps/ctrlProp115.xml"/><Relationship Id="rId37" Type="http://schemas.openxmlformats.org/officeDocument/2006/relationships/ctrlProp" Target="../ctrlProps/ctrlProp120.xml"/><Relationship Id="rId40" Type="http://schemas.openxmlformats.org/officeDocument/2006/relationships/ctrlProp" Target="../ctrlProps/ctrlProp123.xml"/><Relationship Id="rId5" Type="http://schemas.openxmlformats.org/officeDocument/2006/relationships/ctrlProp" Target="../ctrlProps/ctrlProp88.xml"/><Relationship Id="rId15" Type="http://schemas.openxmlformats.org/officeDocument/2006/relationships/ctrlProp" Target="../ctrlProps/ctrlProp98.xml"/><Relationship Id="rId23" Type="http://schemas.openxmlformats.org/officeDocument/2006/relationships/ctrlProp" Target="../ctrlProps/ctrlProp106.xml"/><Relationship Id="rId28" Type="http://schemas.openxmlformats.org/officeDocument/2006/relationships/ctrlProp" Target="../ctrlProps/ctrlProp111.xml"/><Relationship Id="rId36" Type="http://schemas.openxmlformats.org/officeDocument/2006/relationships/ctrlProp" Target="../ctrlProps/ctrlProp119.xml"/><Relationship Id="rId10" Type="http://schemas.openxmlformats.org/officeDocument/2006/relationships/ctrlProp" Target="../ctrlProps/ctrlProp93.xml"/><Relationship Id="rId19" Type="http://schemas.openxmlformats.org/officeDocument/2006/relationships/ctrlProp" Target="../ctrlProps/ctrlProp102.xml"/><Relationship Id="rId31" Type="http://schemas.openxmlformats.org/officeDocument/2006/relationships/ctrlProp" Target="../ctrlProps/ctrlProp114.xml"/><Relationship Id="rId44" Type="http://schemas.openxmlformats.org/officeDocument/2006/relationships/ctrlProp" Target="../ctrlProps/ctrlProp127.xml"/><Relationship Id="rId4" Type="http://schemas.openxmlformats.org/officeDocument/2006/relationships/ctrlProp" Target="../ctrlProps/ctrlProp87.xml"/><Relationship Id="rId9" Type="http://schemas.openxmlformats.org/officeDocument/2006/relationships/ctrlProp" Target="../ctrlProps/ctrlProp92.xml"/><Relationship Id="rId14" Type="http://schemas.openxmlformats.org/officeDocument/2006/relationships/ctrlProp" Target="../ctrlProps/ctrlProp97.xml"/><Relationship Id="rId22" Type="http://schemas.openxmlformats.org/officeDocument/2006/relationships/ctrlProp" Target="../ctrlProps/ctrlProp105.xml"/><Relationship Id="rId27" Type="http://schemas.openxmlformats.org/officeDocument/2006/relationships/ctrlProp" Target="../ctrlProps/ctrlProp110.xml"/><Relationship Id="rId30" Type="http://schemas.openxmlformats.org/officeDocument/2006/relationships/ctrlProp" Target="../ctrlProps/ctrlProp113.xml"/><Relationship Id="rId35" Type="http://schemas.openxmlformats.org/officeDocument/2006/relationships/ctrlProp" Target="../ctrlProps/ctrlProp118.xml"/><Relationship Id="rId43" Type="http://schemas.openxmlformats.org/officeDocument/2006/relationships/ctrlProp" Target="../ctrlProps/ctrlProp12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2" Type="http://schemas.openxmlformats.org/officeDocument/2006/relationships/hyperlink" Target="mailto:Joe.Collector@county.ca.gov"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mailto:charlie.collector@court.ca.gov"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vmlDrawing" Target="../drawings/vmlDrawing2.v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 Type="http://schemas.openxmlformats.org/officeDocument/2006/relationships/drawing" Target="../drawings/drawing2.xml"/><Relationship Id="rId16" Type="http://schemas.openxmlformats.org/officeDocument/2006/relationships/ctrlProp" Target="../ctrlProps/ctrlProp35.xml"/><Relationship Id="rId1" Type="http://schemas.openxmlformats.org/officeDocument/2006/relationships/printerSettings" Target="../printerSettings/printerSettings2.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5" Type="http://schemas.openxmlformats.org/officeDocument/2006/relationships/ctrlProp" Target="../ctrlProps/ctrlProp34.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3" Type="http://schemas.openxmlformats.org/officeDocument/2006/relationships/vmlDrawing" Target="../drawings/vmlDrawing3.v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 Type="http://schemas.openxmlformats.org/officeDocument/2006/relationships/drawing" Target="../drawings/drawing3.xml"/><Relationship Id="rId16" Type="http://schemas.openxmlformats.org/officeDocument/2006/relationships/ctrlProp" Target="../ctrlProps/ctrlProp51.xml"/><Relationship Id="rId1" Type="http://schemas.openxmlformats.org/officeDocument/2006/relationships/printerSettings" Target="../printerSettings/printerSettings3.bin"/><Relationship Id="rId6" Type="http://schemas.openxmlformats.org/officeDocument/2006/relationships/ctrlProp" Target="../ctrlProps/ctrlProp41.xml"/><Relationship Id="rId11" Type="http://schemas.openxmlformats.org/officeDocument/2006/relationships/ctrlProp" Target="../ctrlProps/ctrlProp46.xml"/><Relationship Id="rId5" Type="http://schemas.openxmlformats.org/officeDocument/2006/relationships/ctrlProp" Target="../ctrlProps/ctrlProp40.xml"/><Relationship Id="rId15" Type="http://schemas.openxmlformats.org/officeDocument/2006/relationships/ctrlProp" Target="../ctrlProps/ctrlProp50.xml"/><Relationship Id="rId10" Type="http://schemas.openxmlformats.org/officeDocument/2006/relationships/ctrlProp" Target="../ctrlProps/ctrlProp45.xml"/><Relationship Id="rId19" Type="http://schemas.openxmlformats.org/officeDocument/2006/relationships/ctrlProp" Target="../ctrlProps/ctrlProp54.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18" Type="http://schemas.openxmlformats.org/officeDocument/2006/relationships/ctrlProp" Target="../ctrlProps/ctrlProp69.xml"/><Relationship Id="rId3" Type="http://schemas.openxmlformats.org/officeDocument/2006/relationships/vmlDrawing" Target="../drawings/vmlDrawing4.vml"/><Relationship Id="rId7" Type="http://schemas.openxmlformats.org/officeDocument/2006/relationships/ctrlProp" Target="../ctrlProps/ctrlProp58.xml"/><Relationship Id="rId12" Type="http://schemas.openxmlformats.org/officeDocument/2006/relationships/ctrlProp" Target="../ctrlProps/ctrlProp63.xml"/><Relationship Id="rId17" Type="http://schemas.openxmlformats.org/officeDocument/2006/relationships/ctrlProp" Target="../ctrlProps/ctrlProp68.xml"/><Relationship Id="rId2" Type="http://schemas.openxmlformats.org/officeDocument/2006/relationships/drawing" Target="../drawings/drawing4.xml"/><Relationship Id="rId16" Type="http://schemas.openxmlformats.org/officeDocument/2006/relationships/ctrlProp" Target="../ctrlProps/ctrlProp67.xml"/><Relationship Id="rId1" Type="http://schemas.openxmlformats.org/officeDocument/2006/relationships/printerSettings" Target="../printerSettings/printerSettings5.bin"/><Relationship Id="rId6" Type="http://schemas.openxmlformats.org/officeDocument/2006/relationships/ctrlProp" Target="../ctrlProps/ctrlProp57.xml"/><Relationship Id="rId11" Type="http://schemas.openxmlformats.org/officeDocument/2006/relationships/ctrlProp" Target="../ctrlProps/ctrlProp62.xml"/><Relationship Id="rId5" Type="http://schemas.openxmlformats.org/officeDocument/2006/relationships/ctrlProp" Target="../ctrlProps/ctrlProp56.xml"/><Relationship Id="rId15" Type="http://schemas.openxmlformats.org/officeDocument/2006/relationships/ctrlProp" Target="../ctrlProps/ctrlProp66.xml"/><Relationship Id="rId10" Type="http://schemas.openxmlformats.org/officeDocument/2006/relationships/ctrlProp" Target="../ctrlProps/ctrlProp61.xml"/><Relationship Id="rId19" Type="http://schemas.openxmlformats.org/officeDocument/2006/relationships/ctrlProp" Target="../ctrlProps/ctrlProp70.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5.xml"/><Relationship Id="rId13" Type="http://schemas.openxmlformats.org/officeDocument/2006/relationships/ctrlProp" Target="../ctrlProps/ctrlProp80.xml"/><Relationship Id="rId18" Type="http://schemas.openxmlformats.org/officeDocument/2006/relationships/ctrlProp" Target="../ctrlProps/ctrlProp85.xml"/><Relationship Id="rId3" Type="http://schemas.openxmlformats.org/officeDocument/2006/relationships/vmlDrawing" Target="../drawings/vmlDrawing5.vml"/><Relationship Id="rId7" Type="http://schemas.openxmlformats.org/officeDocument/2006/relationships/ctrlProp" Target="../ctrlProps/ctrlProp74.xml"/><Relationship Id="rId12" Type="http://schemas.openxmlformats.org/officeDocument/2006/relationships/ctrlProp" Target="../ctrlProps/ctrlProp79.xml"/><Relationship Id="rId17" Type="http://schemas.openxmlformats.org/officeDocument/2006/relationships/ctrlProp" Target="../ctrlProps/ctrlProp84.xml"/><Relationship Id="rId2" Type="http://schemas.openxmlformats.org/officeDocument/2006/relationships/drawing" Target="../drawings/drawing5.xml"/><Relationship Id="rId16" Type="http://schemas.openxmlformats.org/officeDocument/2006/relationships/ctrlProp" Target="../ctrlProps/ctrlProp83.xml"/><Relationship Id="rId1" Type="http://schemas.openxmlformats.org/officeDocument/2006/relationships/printerSettings" Target="../printerSettings/printerSettings6.bin"/><Relationship Id="rId6" Type="http://schemas.openxmlformats.org/officeDocument/2006/relationships/ctrlProp" Target="../ctrlProps/ctrlProp73.xml"/><Relationship Id="rId11" Type="http://schemas.openxmlformats.org/officeDocument/2006/relationships/ctrlProp" Target="../ctrlProps/ctrlProp78.xml"/><Relationship Id="rId5" Type="http://schemas.openxmlformats.org/officeDocument/2006/relationships/ctrlProp" Target="../ctrlProps/ctrlProp72.xml"/><Relationship Id="rId15" Type="http://schemas.openxmlformats.org/officeDocument/2006/relationships/ctrlProp" Target="../ctrlProps/ctrlProp82.xml"/><Relationship Id="rId10" Type="http://schemas.openxmlformats.org/officeDocument/2006/relationships/ctrlProp" Target="../ctrlProps/ctrlProp77.xml"/><Relationship Id="rId19" Type="http://schemas.openxmlformats.org/officeDocument/2006/relationships/ctrlProp" Target="../ctrlProps/ctrlProp86.xml"/><Relationship Id="rId4" Type="http://schemas.openxmlformats.org/officeDocument/2006/relationships/ctrlProp" Target="../ctrlProps/ctrlProp71.xml"/><Relationship Id="rId9" Type="http://schemas.openxmlformats.org/officeDocument/2006/relationships/ctrlProp" Target="../ctrlProps/ctrlProp76.xml"/><Relationship Id="rId14" Type="http://schemas.openxmlformats.org/officeDocument/2006/relationships/ctrlProp" Target="../ctrlProps/ctrlProp8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D38"/>
  <sheetViews>
    <sheetView workbookViewId="0">
      <selection activeCell="D12" sqref="D12"/>
    </sheetView>
  </sheetViews>
  <sheetFormatPr defaultRowHeight="12.75" x14ac:dyDescent="0.2"/>
  <cols>
    <col min="1" max="1" width="24.140625" bestFit="1" customWidth="1"/>
    <col min="2" max="2" width="18.5703125" bestFit="1" customWidth="1"/>
    <col min="3" max="3" width="3" customWidth="1"/>
    <col min="4" max="4" width="51.42578125" bestFit="1" customWidth="1"/>
  </cols>
  <sheetData>
    <row r="1" spans="1:4" x14ac:dyDescent="0.2">
      <c r="A1" s="1" t="s">
        <v>24</v>
      </c>
      <c r="B1" s="7">
        <v>1</v>
      </c>
      <c r="C1" s="8">
        <v>2</v>
      </c>
      <c r="D1" s="8"/>
    </row>
    <row r="2" spans="1:4" x14ac:dyDescent="0.2">
      <c r="A2" s="1" t="s">
        <v>23</v>
      </c>
      <c r="B2" s="7" t="str">
        <f>INDEX(Code!A1:A59,C2)</f>
        <v>Not Selected</v>
      </c>
      <c r="C2" s="9">
        <v>1</v>
      </c>
      <c r="D2" s="8" t="str">
        <f>INDEX(Code!B1:B59,C2)</f>
        <v>Select court/county (see Contact Information worksheet #1)</v>
      </c>
    </row>
    <row r="3" spans="1:4" x14ac:dyDescent="0.2">
      <c r="A3" s="1" t="s">
        <v>44</v>
      </c>
      <c r="B3" s="7" t="e">
        <f>#REF!</f>
        <v>#REF!</v>
      </c>
      <c r="C3" s="8"/>
      <c r="D3" s="8"/>
    </row>
    <row r="4" spans="1:4" x14ac:dyDescent="0.2">
      <c r="A4" s="1" t="s">
        <v>43</v>
      </c>
      <c r="B4" s="7" t="e">
        <f>#REF!</f>
        <v>#REF!</v>
      </c>
      <c r="C4" s="8"/>
      <c r="D4" s="8"/>
    </row>
    <row r="5" spans="1:4" x14ac:dyDescent="0.2">
      <c r="A5" s="1" t="s">
        <v>42</v>
      </c>
      <c r="B5" s="7" t="e">
        <f>#REF!</f>
        <v>#REF!</v>
      </c>
      <c r="C5" s="8"/>
      <c r="D5" s="8"/>
    </row>
    <row r="6" spans="1:4" x14ac:dyDescent="0.2">
      <c r="A6" s="1" t="s">
        <v>41</v>
      </c>
      <c r="B6" s="7" t="e">
        <f>#REF!</f>
        <v>#REF!</v>
      </c>
      <c r="C6" s="8"/>
      <c r="D6" s="8"/>
    </row>
    <row r="7" spans="1:4" x14ac:dyDescent="0.2">
      <c r="A7" s="1" t="s">
        <v>39</v>
      </c>
      <c r="B7" s="7" t="e">
        <f>#REF!</f>
        <v>#REF!</v>
      </c>
      <c r="C7" s="8"/>
      <c r="D7" s="8"/>
    </row>
    <row r="8" spans="1:4" x14ac:dyDescent="0.2">
      <c r="A8" s="1" t="s">
        <v>40</v>
      </c>
      <c r="B8" s="7" t="e">
        <f>#REF!</f>
        <v>#REF!</v>
      </c>
      <c r="C8" s="8"/>
      <c r="D8" s="8"/>
    </row>
    <row r="9" spans="1:4" x14ac:dyDescent="0.2">
      <c r="A9" s="1" t="s">
        <v>36</v>
      </c>
      <c r="B9" s="7" t="e">
        <f>#REF!</f>
        <v>#REF!</v>
      </c>
      <c r="C9" s="8">
        <v>1</v>
      </c>
      <c r="D9" s="8"/>
    </row>
    <row r="10" spans="1:4" x14ac:dyDescent="0.2">
      <c r="A10" s="1" t="s">
        <v>37</v>
      </c>
      <c r="B10" s="7" t="e">
        <f>#REF!</f>
        <v>#REF!</v>
      </c>
      <c r="C10" s="8">
        <v>1</v>
      </c>
      <c r="D10" s="8"/>
    </row>
    <row r="11" spans="1:4" x14ac:dyDescent="0.2">
      <c r="A11" s="1" t="s">
        <v>38</v>
      </c>
      <c r="B11" s="7" t="e">
        <f>#REF!</f>
        <v>#REF!</v>
      </c>
      <c r="C11" s="8">
        <v>1</v>
      </c>
      <c r="D11" s="8"/>
    </row>
    <row r="12" spans="1:4" x14ac:dyDescent="0.2">
      <c r="A12" s="1" t="s">
        <v>21</v>
      </c>
      <c r="B12" s="8" t="str">
        <f>IF(C12=2,"Y",IF(C12=3,"N","Not Selected"))</f>
        <v>Not Selected</v>
      </c>
      <c r="C12" s="9">
        <v>1</v>
      </c>
      <c r="D12" s="1"/>
    </row>
    <row r="13" spans="1:4" x14ac:dyDescent="0.2">
      <c r="A13" s="1" t="s">
        <v>45</v>
      </c>
      <c r="B13" s="7" t="b">
        <v>1</v>
      </c>
      <c r="C13" s="9">
        <f>IF(B13=TRUE,1,0)</f>
        <v>1</v>
      </c>
      <c r="D13" s="8"/>
    </row>
    <row r="14" spans="1:4" x14ac:dyDescent="0.2">
      <c r="A14" s="1" t="s">
        <v>46</v>
      </c>
      <c r="B14" s="7" t="b">
        <v>0</v>
      </c>
      <c r="C14" s="9">
        <f t="shared" ref="C14:C26" si="0">IF(B14=TRUE,1,0)</f>
        <v>0</v>
      </c>
      <c r="D14" s="8"/>
    </row>
    <row r="15" spans="1:4" x14ac:dyDescent="0.2">
      <c r="A15" s="1" t="s">
        <v>47</v>
      </c>
      <c r="B15" s="7" t="b">
        <v>0</v>
      </c>
      <c r="C15" s="9">
        <f t="shared" si="0"/>
        <v>0</v>
      </c>
      <c r="D15" s="8"/>
    </row>
    <row r="16" spans="1:4" x14ac:dyDescent="0.2">
      <c r="A16" s="1" t="s">
        <v>48</v>
      </c>
      <c r="B16" s="7" t="b">
        <v>0</v>
      </c>
      <c r="C16" s="9">
        <f t="shared" si="0"/>
        <v>0</v>
      </c>
      <c r="D16" s="8"/>
    </row>
    <row r="17" spans="1:4" x14ac:dyDescent="0.2">
      <c r="A17" s="1" t="s">
        <v>49</v>
      </c>
      <c r="B17" s="7" t="b">
        <v>0</v>
      </c>
      <c r="C17" s="9">
        <f t="shared" si="0"/>
        <v>0</v>
      </c>
      <c r="D17" s="8"/>
    </row>
    <row r="18" spans="1:4" x14ac:dyDescent="0.2">
      <c r="A18" s="1" t="s">
        <v>50</v>
      </c>
      <c r="B18" s="7" t="b">
        <v>0</v>
      </c>
      <c r="C18" s="9">
        <f t="shared" si="0"/>
        <v>0</v>
      </c>
      <c r="D18" s="8"/>
    </row>
    <row r="19" spans="1:4" x14ac:dyDescent="0.2">
      <c r="A19" s="1" t="s">
        <v>51</v>
      </c>
      <c r="B19" s="7" t="b">
        <v>0</v>
      </c>
      <c r="C19" s="9">
        <f t="shared" si="0"/>
        <v>0</v>
      </c>
      <c r="D19" s="8"/>
    </row>
    <row r="20" spans="1:4" x14ac:dyDescent="0.2">
      <c r="A20" s="1" t="s">
        <v>52</v>
      </c>
      <c r="B20" s="7" t="b">
        <v>0</v>
      </c>
      <c r="C20" s="9">
        <f t="shared" si="0"/>
        <v>0</v>
      </c>
      <c r="D20" s="8"/>
    </row>
    <row r="21" spans="1:4" x14ac:dyDescent="0.2">
      <c r="A21" s="1" t="s">
        <v>53</v>
      </c>
      <c r="B21" s="7" t="b">
        <v>0</v>
      </c>
      <c r="C21" s="9">
        <f t="shared" si="0"/>
        <v>0</v>
      </c>
      <c r="D21" s="8"/>
    </row>
    <row r="22" spans="1:4" x14ac:dyDescent="0.2">
      <c r="A22" s="1" t="s">
        <v>54</v>
      </c>
      <c r="B22" s="7" t="b">
        <v>0</v>
      </c>
      <c r="C22" s="9">
        <f t="shared" si="0"/>
        <v>0</v>
      </c>
      <c r="D22" s="8"/>
    </row>
    <row r="23" spans="1:4" x14ac:dyDescent="0.2">
      <c r="A23" s="1" t="s">
        <v>55</v>
      </c>
      <c r="B23" s="7" t="b">
        <v>0</v>
      </c>
      <c r="C23" s="9">
        <f t="shared" si="0"/>
        <v>0</v>
      </c>
      <c r="D23" s="8"/>
    </row>
    <row r="24" spans="1:4" x14ac:dyDescent="0.2">
      <c r="A24" s="1" t="s">
        <v>56</v>
      </c>
      <c r="B24" s="7" t="b">
        <v>0</v>
      </c>
      <c r="C24" s="9">
        <f t="shared" si="0"/>
        <v>0</v>
      </c>
      <c r="D24" s="8"/>
    </row>
    <row r="25" spans="1:4" x14ac:dyDescent="0.2">
      <c r="A25" s="1" t="s">
        <v>57</v>
      </c>
      <c r="B25" s="7" t="b">
        <v>0</v>
      </c>
      <c r="C25" s="9">
        <f t="shared" si="0"/>
        <v>0</v>
      </c>
      <c r="D25" s="8"/>
    </row>
    <row r="26" spans="1:4" x14ac:dyDescent="0.2">
      <c r="A26" s="1" t="s">
        <v>58</v>
      </c>
      <c r="B26" s="7" t="b">
        <v>0</v>
      </c>
      <c r="C26" s="9">
        <f t="shared" si="0"/>
        <v>0</v>
      </c>
      <c r="D26" s="8"/>
    </row>
    <row r="27" spans="1:4" x14ac:dyDescent="0.2">
      <c r="A27" s="1" t="s">
        <v>59</v>
      </c>
      <c r="B27" s="7" t="b">
        <v>0</v>
      </c>
      <c r="C27" s="9"/>
      <c r="D27" s="8"/>
    </row>
    <row r="28" spans="1:4" x14ac:dyDescent="0.2">
      <c r="A28" s="1" t="s">
        <v>32</v>
      </c>
      <c r="B28" s="8" t="b">
        <v>0</v>
      </c>
      <c r="C28" s="9">
        <v>1</v>
      </c>
      <c r="D28" s="1"/>
    </row>
    <row r="29" spans="1:4" x14ac:dyDescent="0.2">
      <c r="A29" s="1" t="s">
        <v>22</v>
      </c>
      <c r="B29" s="8" t="b">
        <v>1</v>
      </c>
      <c r="C29" s="10">
        <v>1</v>
      </c>
      <c r="D29" s="1"/>
    </row>
    <row r="30" spans="1:4" x14ac:dyDescent="0.2">
      <c r="A30" s="1" t="s">
        <v>33</v>
      </c>
      <c r="B30" s="8" t="str">
        <f>IF(C30=2,"Y",IF(C30=3,"N","Not Selected"))</f>
        <v>Not Selected</v>
      </c>
      <c r="C30" s="10">
        <v>1</v>
      </c>
      <c r="D30" s="1"/>
    </row>
    <row r="31" spans="1:4" x14ac:dyDescent="0.2">
      <c r="A31" s="1" t="s">
        <v>34</v>
      </c>
      <c r="B31" s="8" t="str">
        <f>IF(C31=2,"Y",IF(C31=3,"N","Not Selected"))</f>
        <v>N</v>
      </c>
      <c r="C31" s="10">
        <v>3</v>
      </c>
      <c r="D31" s="1"/>
    </row>
    <row r="32" spans="1:4" x14ac:dyDescent="0.2">
      <c r="C32">
        <v>2</v>
      </c>
    </row>
    <row r="33" spans="3:3" x14ac:dyDescent="0.2">
      <c r="C33">
        <v>1</v>
      </c>
    </row>
    <row r="34" spans="3:3" x14ac:dyDescent="0.2">
      <c r="C34">
        <v>1</v>
      </c>
    </row>
    <row r="35" spans="3:3" x14ac:dyDescent="0.2">
      <c r="C35">
        <v>2</v>
      </c>
    </row>
    <row r="36" spans="3:3" x14ac:dyDescent="0.2">
      <c r="C36">
        <v>1</v>
      </c>
    </row>
    <row r="37" spans="3:3" x14ac:dyDescent="0.2">
      <c r="C37">
        <v>1</v>
      </c>
    </row>
    <row r="38" spans="3:3" x14ac:dyDescent="0.2">
      <c r="C38">
        <v>1</v>
      </c>
    </row>
  </sheetData>
  <customSheetViews>
    <customSheetView guid="{37CC0C43-D61A-4C15-A44A-D0AB16E09379}" state="hidden">
      <selection activeCell="D12" sqref="D12"/>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B1:B57"/>
  <sheetViews>
    <sheetView showGridLines="0" zoomScaleNormal="100" zoomScaleSheetLayoutView="100" workbookViewId="0">
      <selection activeCell="D24" sqref="D24"/>
    </sheetView>
  </sheetViews>
  <sheetFormatPr defaultColWidth="9.28515625" defaultRowHeight="12.75" x14ac:dyDescent="0.2"/>
  <cols>
    <col min="1" max="1" width="3.28515625" style="13" customWidth="1"/>
    <col min="2" max="2" width="120.42578125" customWidth="1"/>
    <col min="3" max="5" width="9.28515625" style="13"/>
    <col min="6" max="6" width="33.28515625" style="13" customWidth="1"/>
    <col min="7" max="16384" width="9.28515625" style="13"/>
  </cols>
  <sheetData>
    <row r="1" spans="2:2" ht="13.5" thickBot="1" x14ac:dyDescent="0.25"/>
    <row r="2" spans="2:2" ht="15.75" x14ac:dyDescent="0.25">
      <c r="B2" s="382" t="s">
        <v>64</v>
      </c>
    </row>
    <row r="3" spans="2:2" ht="15.75" x14ac:dyDescent="0.25">
      <c r="B3" s="383" t="s">
        <v>216</v>
      </c>
    </row>
    <row r="4" spans="2:2" ht="41.25" customHeight="1" x14ac:dyDescent="0.2">
      <c r="B4" s="384"/>
    </row>
    <row r="5" spans="2:2" ht="12.75" customHeight="1" x14ac:dyDescent="0.2">
      <c r="B5" s="385" t="s">
        <v>429</v>
      </c>
    </row>
    <row r="6" spans="2:2" ht="12.75" customHeight="1" x14ac:dyDescent="0.2">
      <c r="B6" s="520"/>
    </row>
    <row r="7" spans="2:2" ht="12.75" customHeight="1" x14ac:dyDescent="0.2">
      <c r="B7" s="521"/>
    </row>
    <row r="8" spans="2:2" ht="12.75" customHeight="1" x14ac:dyDescent="0.2">
      <c r="B8" s="521"/>
    </row>
    <row r="9" spans="2:2" ht="12.75" customHeight="1" x14ac:dyDescent="0.2">
      <c r="B9" s="521"/>
    </row>
    <row r="10" spans="2:2" ht="12.75" customHeight="1" x14ac:dyDescent="0.2">
      <c r="B10" s="521"/>
    </row>
    <row r="11" spans="2:2" ht="12.75" customHeight="1" x14ac:dyDescent="0.2">
      <c r="B11" s="521"/>
    </row>
    <row r="12" spans="2:2" ht="12.75" customHeight="1" x14ac:dyDescent="0.2">
      <c r="B12" s="521"/>
    </row>
    <row r="13" spans="2:2" ht="12.75" customHeight="1" x14ac:dyDescent="0.2">
      <c r="B13" s="521"/>
    </row>
    <row r="14" spans="2:2" ht="12.75" customHeight="1" x14ac:dyDescent="0.2">
      <c r="B14" s="521"/>
    </row>
    <row r="15" spans="2:2" ht="12.75" customHeight="1" x14ac:dyDescent="0.2">
      <c r="B15" s="521"/>
    </row>
    <row r="16" spans="2:2" ht="12.75" customHeight="1" x14ac:dyDescent="0.2">
      <c r="B16" s="521"/>
    </row>
    <row r="17" spans="2:2" ht="61.5" customHeight="1" x14ac:dyDescent="0.2">
      <c r="B17" s="522"/>
    </row>
    <row r="18" spans="2:2" ht="56.25" customHeight="1" x14ac:dyDescent="0.2">
      <c r="B18" s="386" t="s">
        <v>454</v>
      </c>
    </row>
    <row r="19" spans="2:2" ht="12.75" customHeight="1" x14ac:dyDescent="0.2">
      <c r="B19" s="520"/>
    </row>
    <row r="20" spans="2:2" x14ac:dyDescent="0.2">
      <c r="B20" s="523"/>
    </row>
    <row r="21" spans="2:2" x14ac:dyDescent="0.2">
      <c r="B21" s="523"/>
    </row>
    <row r="22" spans="2:2" x14ac:dyDescent="0.2">
      <c r="B22" s="523"/>
    </row>
    <row r="23" spans="2:2" x14ac:dyDescent="0.2">
      <c r="B23" s="523"/>
    </row>
    <row r="24" spans="2:2" x14ac:dyDescent="0.2">
      <c r="B24" s="523"/>
    </row>
    <row r="25" spans="2:2" x14ac:dyDescent="0.2">
      <c r="B25" s="523"/>
    </row>
    <row r="26" spans="2:2" x14ac:dyDescent="0.2">
      <c r="B26" s="523"/>
    </row>
    <row r="27" spans="2:2" x14ac:dyDescent="0.2">
      <c r="B27" s="523"/>
    </row>
    <row r="28" spans="2:2" x14ac:dyDescent="0.2">
      <c r="B28" s="523"/>
    </row>
    <row r="29" spans="2:2" x14ac:dyDescent="0.2">
      <c r="B29" s="523"/>
    </row>
    <row r="30" spans="2:2" x14ac:dyDescent="0.2">
      <c r="B30" s="523"/>
    </row>
    <row r="31" spans="2:2" x14ac:dyDescent="0.2">
      <c r="B31" s="523"/>
    </row>
    <row r="32" spans="2:2" x14ac:dyDescent="0.2">
      <c r="B32" s="523"/>
    </row>
    <row r="33" spans="2:2" ht="36.75" customHeight="1" x14ac:dyDescent="0.2">
      <c r="B33" s="523"/>
    </row>
    <row r="34" spans="2:2" ht="18.75" customHeight="1" thickBot="1" x14ac:dyDescent="0.25">
      <c r="B34" s="387" t="s">
        <v>394</v>
      </c>
    </row>
    <row r="35" spans="2:2" ht="12.75" customHeight="1" x14ac:dyDescent="0.2">
      <c r="B35" s="524"/>
    </row>
    <row r="36" spans="2:2" x14ac:dyDescent="0.2">
      <c r="B36" s="523"/>
    </row>
    <row r="37" spans="2:2" x14ac:dyDescent="0.2">
      <c r="B37" s="523"/>
    </row>
    <row r="38" spans="2:2" x14ac:dyDescent="0.2">
      <c r="B38" s="523"/>
    </row>
    <row r="39" spans="2:2" x14ac:dyDescent="0.2">
      <c r="B39" s="523"/>
    </row>
    <row r="40" spans="2:2" x14ac:dyDescent="0.2">
      <c r="B40" s="523"/>
    </row>
    <row r="41" spans="2:2" x14ac:dyDescent="0.2">
      <c r="B41" s="523"/>
    </row>
    <row r="42" spans="2:2" x14ac:dyDescent="0.2">
      <c r="B42" s="523"/>
    </row>
    <row r="43" spans="2:2" x14ac:dyDescent="0.2">
      <c r="B43" s="523"/>
    </row>
    <row r="44" spans="2:2" x14ac:dyDescent="0.2">
      <c r="B44" s="523"/>
    </row>
    <row r="45" spans="2:2" x14ac:dyDescent="0.2">
      <c r="B45" s="523"/>
    </row>
    <row r="46" spans="2:2" x14ac:dyDescent="0.2">
      <c r="B46" s="523"/>
    </row>
    <row r="47" spans="2:2" x14ac:dyDescent="0.2">
      <c r="B47" s="523"/>
    </row>
    <row r="48" spans="2:2" x14ac:dyDescent="0.2">
      <c r="B48" s="523"/>
    </row>
    <row r="49" spans="2:2" x14ac:dyDescent="0.2">
      <c r="B49" s="523"/>
    </row>
    <row r="50" spans="2:2" x14ac:dyDescent="0.2">
      <c r="B50" s="523"/>
    </row>
    <row r="51" spans="2:2" x14ac:dyDescent="0.2">
      <c r="B51" s="523"/>
    </row>
    <row r="52" spans="2:2" x14ac:dyDescent="0.2">
      <c r="B52" s="523"/>
    </row>
    <row r="53" spans="2:2" x14ac:dyDescent="0.2">
      <c r="B53" s="523"/>
    </row>
    <row r="54" spans="2:2" x14ac:dyDescent="0.2">
      <c r="B54" s="523"/>
    </row>
    <row r="55" spans="2:2" x14ac:dyDescent="0.2">
      <c r="B55" s="523"/>
    </row>
    <row r="56" spans="2:2" x14ac:dyDescent="0.2">
      <c r="B56" s="523"/>
    </row>
    <row r="57" spans="2:2" ht="13.5" thickBot="1" x14ac:dyDescent="0.25">
      <c r="B57" s="525"/>
    </row>
  </sheetData>
  <mergeCells count="3">
    <mergeCell ref="B6:B17"/>
    <mergeCell ref="B19:B33"/>
    <mergeCell ref="B35:B57"/>
  </mergeCells>
  <pageMargins left="0.7" right="0.7" top="0.75" bottom="0.75" header="0.3" footer="0.3"/>
  <pageSetup scale="61" orientation="portrait" r:id="rId1"/>
  <headerFooter>
    <oddHeader>&amp;C&amp;"Arial,Bold"&amp;14
Performance Report&amp;R&amp;"Arial,Bold"&amp;12Tab 3</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dimension ref="B1:N66"/>
  <sheetViews>
    <sheetView showGridLines="0" topLeftCell="A7" zoomScale="40" zoomScaleNormal="40" zoomScaleSheetLayoutView="80" workbookViewId="0">
      <selection activeCell="AE60" sqref="AE60"/>
    </sheetView>
  </sheetViews>
  <sheetFormatPr defaultColWidth="9.28515625" defaultRowHeight="12.75" x14ac:dyDescent="0.2"/>
  <cols>
    <col min="1" max="1" width="4" style="13" customWidth="1"/>
    <col min="2" max="2" width="5.85546875" style="13" customWidth="1"/>
    <col min="3" max="3" width="38.5703125" style="13" customWidth="1"/>
    <col min="4" max="4" width="24.42578125" style="13" customWidth="1"/>
    <col min="5" max="5" width="23.140625" style="13" customWidth="1"/>
    <col min="6" max="6" width="24.42578125" style="13" customWidth="1"/>
    <col min="7" max="7" width="22.42578125" style="13" customWidth="1"/>
    <col min="8" max="8" width="26.140625" style="13" customWidth="1"/>
    <col min="9" max="9" width="24" style="13" customWidth="1"/>
    <col min="10" max="10" width="26.5703125" style="13" customWidth="1"/>
    <col min="11" max="11" width="23.28515625" style="13" customWidth="1"/>
    <col min="12" max="12" width="23.42578125" style="13" customWidth="1"/>
    <col min="13" max="13" width="20.7109375" style="13" customWidth="1"/>
    <col min="14" max="14" width="21" style="13" customWidth="1"/>
    <col min="15" max="16384" width="9.28515625" style="13"/>
  </cols>
  <sheetData>
    <row r="1" spans="2:14" ht="18.75" customHeight="1" x14ac:dyDescent="0.25">
      <c r="C1" s="86" t="str">
        <f>IF(TRIM(Data!D2)="SELECT COURT/COUNTY","Select court/county (see Contact Information worksheet #1)",Data!D2)</f>
        <v>Select court/county (see Contact Information worksheet #1)</v>
      </c>
    </row>
    <row r="2" spans="2:14" ht="18" x14ac:dyDescent="0.25">
      <c r="C2" s="87"/>
      <c r="D2" s="87"/>
      <c r="E2" s="87"/>
      <c r="F2" s="87"/>
      <c r="G2" s="87"/>
      <c r="H2" s="87"/>
      <c r="I2" s="88"/>
    </row>
    <row r="3" spans="2:14" ht="18" x14ac:dyDescent="0.25">
      <c r="B3" s="89"/>
      <c r="C3" s="568" t="s">
        <v>257</v>
      </c>
      <c r="D3" s="569"/>
      <c r="E3" s="90" t="s">
        <v>27</v>
      </c>
      <c r="F3" s="87"/>
      <c r="G3" s="91"/>
      <c r="H3" s="88"/>
    </row>
    <row r="4" spans="2:14" ht="18" x14ac:dyDescent="0.25">
      <c r="B4" s="92">
        <v>1</v>
      </c>
      <c r="C4" s="570" t="s">
        <v>258</v>
      </c>
      <c r="D4" s="569"/>
      <c r="E4" s="16">
        <v>44013</v>
      </c>
      <c r="F4" s="87"/>
      <c r="G4" s="93"/>
      <c r="H4" s="88"/>
    </row>
    <row r="5" spans="2:14" ht="18.75" thickBot="1" x14ac:dyDescent="0.3">
      <c r="B5" s="94">
        <v>2</v>
      </c>
      <c r="C5" s="571" t="s">
        <v>259</v>
      </c>
      <c r="D5" s="572"/>
      <c r="E5" s="62">
        <v>44377</v>
      </c>
      <c r="F5" s="87"/>
      <c r="G5" s="91"/>
      <c r="H5" s="88"/>
    </row>
    <row r="6" spans="2:14" ht="18.75" customHeight="1" thickBot="1" x14ac:dyDescent="0.25">
      <c r="B6" s="565" t="s">
        <v>458</v>
      </c>
      <c r="C6" s="573"/>
      <c r="D6" s="573"/>
      <c r="E6" s="573"/>
      <c r="F6" s="573"/>
      <c r="G6" s="573"/>
      <c r="H6" s="573"/>
      <c r="I6" s="573"/>
      <c r="J6" s="573"/>
      <c r="K6" s="573"/>
      <c r="L6" s="573"/>
      <c r="M6" s="573"/>
      <c r="N6" s="574"/>
    </row>
    <row r="7" spans="2:14" ht="78" customHeight="1" x14ac:dyDescent="0.2">
      <c r="B7" s="95"/>
      <c r="C7" s="96"/>
      <c r="D7" s="392" t="s">
        <v>339</v>
      </c>
      <c r="E7" s="392" t="s">
        <v>472</v>
      </c>
      <c r="F7" s="393" t="s">
        <v>404</v>
      </c>
      <c r="G7" s="392" t="s">
        <v>405</v>
      </c>
      <c r="H7" s="392" t="s">
        <v>233</v>
      </c>
      <c r="I7" s="393" t="s">
        <v>338</v>
      </c>
      <c r="J7" s="393" t="s">
        <v>380</v>
      </c>
      <c r="K7" s="392" t="s">
        <v>395</v>
      </c>
      <c r="L7" s="393" t="s">
        <v>368</v>
      </c>
      <c r="M7" s="393" t="s">
        <v>381</v>
      </c>
      <c r="N7" s="394" t="s">
        <v>436</v>
      </c>
    </row>
    <row r="8" spans="2:14" x14ac:dyDescent="0.2">
      <c r="B8" s="98" t="s">
        <v>30</v>
      </c>
      <c r="C8" s="89" t="s">
        <v>61</v>
      </c>
      <c r="D8" s="90" t="s">
        <v>28</v>
      </c>
      <c r="E8" s="90" t="s">
        <v>250</v>
      </c>
      <c r="F8" s="90" t="s">
        <v>69</v>
      </c>
      <c r="G8" s="90" t="s">
        <v>29</v>
      </c>
      <c r="H8" s="90" t="s">
        <v>207</v>
      </c>
      <c r="I8" s="90" t="s">
        <v>305</v>
      </c>
      <c r="J8" s="90" t="s">
        <v>251</v>
      </c>
      <c r="K8" s="90" t="s">
        <v>70</v>
      </c>
      <c r="L8" s="90" t="s">
        <v>321</v>
      </c>
      <c r="M8" s="90" t="s">
        <v>322</v>
      </c>
      <c r="N8" s="100" t="s">
        <v>236</v>
      </c>
    </row>
    <row r="9" spans="2:14" x14ac:dyDescent="0.2">
      <c r="B9" s="101">
        <v>3</v>
      </c>
      <c r="C9" s="102" t="s">
        <v>72</v>
      </c>
      <c r="D9" s="103"/>
      <c r="E9" s="104"/>
      <c r="F9" s="15"/>
      <c r="G9" s="15"/>
      <c r="H9" s="21"/>
      <c r="I9" s="21"/>
      <c r="J9" s="21"/>
      <c r="K9" s="21"/>
      <c r="L9" s="21"/>
      <c r="M9" s="21"/>
      <c r="N9" s="84"/>
    </row>
    <row r="10" spans="2:14" x14ac:dyDescent="0.2">
      <c r="B10" s="101">
        <f t="shared" ref="B10:B16" si="0">B9+1</f>
        <v>4</v>
      </c>
      <c r="C10" s="105" t="s">
        <v>83</v>
      </c>
      <c r="D10" s="11"/>
      <c r="E10" s="11"/>
      <c r="F10" s="11"/>
      <c r="G10" s="11"/>
      <c r="H10" s="11"/>
      <c r="I10" s="11"/>
      <c r="J10" s="11"/>
      <c r="K10" s="173">
        <f t="shared" ref="K10:K15" si="1">SUM(E10-G10-I10-J10)</f>
        <v>0</v>
      </c>
      <c r="L10" s="15"/>
      <c r="M10" s="15"/>
      <c r="N10" s="177" t="str">
        <f>IFERROR(M10/L10,"")</f>
        <v/>
      </c>
    </row>
    <row r="11" spans="2:14" x14ac:dyDescent="0.2">
      <c r="B11" s="101">
        <f t="shared" si="0"/>
        <v>5</v>
      </c>
      <c r="C11" s="105" t="s">
        <v>84</v>
      </c>
      <c r="D11" s="11"/>
      <c r="E11" s="11"/>
      <c r="F11" s="11"/>
      <c r="G11" s="11"/>
      <c r="H11" s="11"/>
      <c r="I11" s="11"/>
      <c r="J11" s="11"/>
      <c r="K11" s="173">
        <f t="shared" si="1"/>
        <v>0</v>
      </c>
      <c r="L11" s="15"/>
      <c r="M11" s="15"/>
      <c r="N11" s="177" t="str">
        <f t="shared" ref="N11:N15" si="2">IFERROR(M11/L11,"")</f>
        <v/>
      </c>
    </row>
    <row r="12" spans="2:14" x14ac:dyDescent="0.2">
      <c r="B12" s="101">
        <f t="shared" si="0"/>
        <v>6</v>
      </c>
      <c r="C12" s="105" t="s">
        <v>99</v>
      </c>
      <c r="D12" s="11"/>
      <c r="E12" s="11"/>
      <c r="F12" s="11"/>
      <c r="G12" s="11"/>
      <c r="H12" s="11"/>
      <c r="I12" s="11"/>
      <c r="J12" s="11"/>
      <c r="K12" s="173">
        <f t="shared" si="1"/>
        <v>0</v>
      </c>
      <c r="L12" s="15"/>
      <c r="M12" s="15"/>
      <c r="N12" s="177" t="str">
        <f t="shared" si="2"/>
        <v/>
      </c>
    </row>
    <row r="13" spans="2:14" x14ac:dyDescent="0.2">
      <c r="B13" s="101">
        <f t="shared" si="0"/>
        <v>7</v>
      </c>
      <c r="C13" s="105" t="s">
        <v>62</v>
      </c>
      <c r="D13" s="11"/>
      <c r="E13" s="11"/>
      <c r="F13" s="11"/>
      <c r="G13" s="11"/>
      <c r="H13" s="11"/>
      <c r="I13" s="11"/>
      <c r="J13" s="11"/>
      <c r="K13" s="173">
        <f t="shared" si="1"/>
        <v>0</v>
      </c>
      <c r="L13" s="15"/>
      <c r="M13" s="15"/>
      <c r="N13" s="177" t="str">
        <f t="shared" si="2"/>
        <v/>
      </c>
    </row>
    <row r="14" spans="2:14" x14ac:dyDescent="0.2">
      <c r="B14" s="101">
        <f t="shared" si="0"/>
        <v>8</v>
      </c>
      <c r="C14" s="106" t="s">
        <v>197</v>
      </c>
      <c r="D14" s="11"/>
      <c r="E14" s="11"/>
      <c r="F14" s="11"/>
      <c r="G14" s="11"/>
      <c r="H14" s="11"/>
      <c r="I14" s="11"/>
      <c r="J14" s="11"/>
      <c r="K14" s="173">
        <f t="shared" si="1"/>
        <v>0</v>
      </c>
      <c r="L14" s="15"/>
      <c r="M14" s="15"/>
      <c r="N14" s="177" t="str">
        <f t="shared" si="2"/>
        <v/>
      </c>
    </row>
    <row r="15" spans="2:14" x14ac:dyDescent="0.2">
      <c r="B15" s="101">
        <f t="shared" si="0"/>
        <v>9</v>
      </c>
      <c r="C15" s="105" t="s">
        <v>63</v>
      </c>
      <c r="D15" s="11"/>
      <c r="E15" s="11"/>
      <c r="F15" s="11"/>
      <c r="G15" s="11"/>
      <c r="H15" s="11"/>
      <c r="I15" s="11"/>
      <c r="J15" s="11"/>
      <c r="K15" s="173">
        <f t="shared" si="1"/>
        <v>0</v>
      </c>
      <c r="L15" s="15"/>
      <c r="M15" s="15"/>
      <c r="N15" s="177" t="str">
        <f t="shared" si="2"/>
        <v/>
      </c>
    </row>
    <row r="16" spans="2:14" ht="13.5" thickBot="1" x14ac:dyDescent="0.25">
      <c r="B16" s="107">
        <f t="shared" si="0"/>
        <v>10</v>
      </c>
      <c r="C16" s="108" t="s">
        <v>367</v>
      </c>
      <c r="D16" s="174">
        <f t="shared" ref="D16:I16" si="3">SUM(D10:D15)</f>
        <v>0</v>
      </c>
      <c r="E16" s="175">
        <f t="shared" si="3"/>
        <v>0</v>
      </c>
      <c r="F16" s="175">
        <f t="shared" si="3"/>
        <v>0</v>
      </c>
      <c r="G16" s="175">
        <f t="shared" si="3"/>
        <v>0</v>
      </c>
      <c r="H16" s="175">
        <f t="shared" si="3"/>
        <v>0</v>
      </c>
      <c r="I16" s="175">
        <f t="shared" si="3"/>
        <v>0</v>
      </c>
      <c r="J16" s="175">
        <f t="shared" ref="J16" si="4">SUM(J10:J15)</f>
        <v>0</v>
      </c>
      <c r="K16" s="175">
        <f>SUM(K10:K15)</f>
        <v>0</v>
      </c>
      <c r="L16" s="175">
        <f>SUM(L10:L15)</f>
        <v>0</v>
      </c>
      <c r="M16" s="175">
        <f>SUM(M10:M15)</f>
        <v>0</v>
      </c>
      <c r="N16" s="176"/>
    </row>
    <row r="17" spans="2:14" ht="18.75" customHeight="1" thickBot="1" x14ac:dyDescent="0.25">
      <c r="B17" s="565" t="s">
        <v>459</v>
      </c>
      <c r="C17" s="566"/>
      <c r="D17" s="566"/>
      <c r="E17" s="566"/>
      <c r="F17" s="566"/>
      <c r="G17" s="566"/>
      <c r="H17" s="566"/>
      <c r="I17" s="566"/>
      <c r="J17" s="566"/>
      <c r="K17" s="566"/>
      <c r="L17" s="566"/>
      <c r="M17" s="566"/>
      <c r="N17" s="575"/>
    </row>
    <row r="18" spans="2:14" ht="83.25" customHeight="1" x14ac:dyDescent="0.2">
      <c r="B18" s="375"/>
      <c r="C18" s="376"/>
      <c r="D18" s="388" t="s">
        <v>460</v>
      </c>
      <c r="E18" s="388" t="s">
        <v>461</v>
      </c>
      <c r="F18" s="389" t="s">
        <v>318</v>
      </c>
      <c r="G18" s="390" t="s">
        <v>317</v>
      </c>
      <c r="H18" s="390" t="s">
        <v>468</v>
      </c>
      <c r="I18" s="389" t="s">
        <v>319</v>
      </c>
      <c r="J18" s="389" t="s">
        <v>320</v>
      </c>
      <c r="K18" s="390" t="s">
        <v>462</v>
      </c>
      <c r="L18" s="389" t="s">
        <v>331</v>
      </c>
      <c r="M18" s="389" t="s">
        <v>369</v>
      </c>
      <c r="N18" s="391" t="s">
        <v>467</v>
      </c>
    </row>
    <row r="19" spans="2:14" x14ac:dyDescent="0.2">
      <c r="B19" s="112" t="s">
        <v>30</v>
      </c>
      <c r="C19" s="102" t="s">
        <v>61</v>
      </c>
      <c r="D19" s="113" t="s">
        <v>323</v>
      </c>
      <c r="E19" s="90" t="s">
        <v>74</v>
      </c>
      <c r="F19" s="90" t="s">
        <v>97</v>
      </c>
      <c r="G19" s="90" t="s">
        <v>76</v>
      </c>
      <c r="H19" s="90" t="s">
        <v>309</v>
      </c>
      <c r="I19" s="99" t="s">
        <v>310</v>
      </c>
      <c r="J19" s="99" t="s">
        <v>78</v>
      </c>
      <c r="K19" s="90" t="s">
        <v>79</v>
      </c>
      <c r="L19" s="99" t="s">
        <v>80</v>
      </c>
      <c r="M19" s="99" t="s">
        <v>324</v>
      </c>
      <c r="N19" s="193" t="s">
        <v>81</v>
      </c>
    </row>
    <row r="20" spans="2:14" x14ac:dyDescent="0.2">
      <c r="B20" s="101">
        <v>11</v>
      </c>
      <c r="C20" s="102" t="s">
        <v>72</v>
      </c>
      <c r="D20" s="103"/>
      <c r="E20" s="21"/>
      <c r="F20" s="15"/>
      <c r="G20" s="15"/>
      <c r="H20" s="21"/>
      <c r="I20" s="21"/>
      <c r="J20" s="21"/>
      <c r="K20" s="21"/>
      <c r="L20" s="21"/>
      <c r="M20" s="21"/>
      <c r="N20" s="84"/>
    </row>
    <row r="21" spans="2:14" x14ac:dyDescent="0.2">
      <c r="B21" s="101">
        <v>12</v>
      </c>
      <c r="C21" s="105" t="s">
        <v>83</v>
      </c>
      <c r="D21" s="11"/>
      <c r="E21" s="11"/>
      <c r="F21" s="11"/>
      <c r="G21" s="11"/>
      <c r="H21" s="11"/>
      <c r="I21" s="11"/>
      <c r="J21" s="11"/>
      <c r="K21" s="182">
        <f>SUM(E21-G21-I21-J21)</f>
        <v>0</v>
      </c>
      <c r="L21" s="214"/>
      <c r="M21" s="214"/>
      <c r="N21" s="177" t="str">
        <f>IFERROR(M21/L21,"")</f>
        <v/>
      </c>
    </row>
    <row r="22" spans="2:14" x14ac:dyDescent="0.2">
      <c r="B22" s="101">
        <v>13</v>
      </c>
      <c r="C22" s="105" t="s">
        <v>84</v>
      </c>
      <c r="D22" s="11"/>
      <c r="E22" s="11"/>
      <c r="F22" s="11"/>
      <c r="G22" s="11"/>
      <c r="H22" s="11"/>
      <c r="I22" s="11"/>
      <c r="J22" s="11"/>
      <c r="K22" s="182">
        <f>SUM(E22-G22-I22-J22)</f>
        <v>0</v>
      </c>
      <c r="L22" s="214"/>
      <c r="M22" s="214"/>
      <c r="N22" s="177" t="str">
        <f t="shared" ref="N22:N26" si="5">IFERROR(M22/L22,"")</f>
        <v/>
      </c>
    </row>
    <row r="23" spans="2:14" x14ac:dyDescent="0.2">
      <c r="B23" s="101">
        <v>14</v>
      </c>
      <c r="C23" s="105" t="s">
        <v>99</v>
      </c>
      <c r="D23" s="11"/>
      <c r="E23" s="11"/>
      <c r="F23" s="11"/>
      <c r="G23" s="11"/>
      <c r="H23" s="11"/>
      <c r="I23" s="11"/>
      <c r="J23" s="11"/>
      <c r="K23" s="182">
        <f t="shared" ref="K23:K26" si="6">SUM(E23-G23-I23-J23)</f>
        <v>0</v>
      </c>
      <c r="L23" s="214"/>
      <c r="M23" s="214"/>
      <c r="N23" s="177" t="str">
        <f t="shared" si="5"/>
        <v/>
      </c>
    </row>
    <row r="24" spans="2:14" x14ac:dyDescent="0.2">
      <c r="B24" s="101">
        <f>B23+1</f>
        <v>15</v>
      </c>
      <c r="C24" s="105" t="s">
        <v>62</v>
      </c>
      <c r="D24" s="11"/>
      <c r="E24" s="11"/>
      <c r="F24" s="11"/>
      <c r="G24" s="11"/>
      <c r="H24" s="11"/>
      <c r="I24" s="11"/>
      <c r="J24" s="11"/>
      <c r="K24" s="182">
        <f>SUM(E24-G24-I24-J24)</f>
        <v>0</v>
      </c>
      <c r="L24" s="214"/>
      <c r="M24" s="214"/>
      <c r="N24" s="177" t="str">
        <f t="shared" si="5"/>
        <v/>
      </c>
    </row>
    <row r="25" spans="2:14" x14ac:dyDescent="0.2">
      <c r="B25" s="101">
        <f>B24+1</f>
        <v>16</v>
      </c>
      <c r="C25" s="106" t="s">
        <v>197</v>
      </c>
      <c r="D25" s="11"/>
      <c r="E25" s="11"/>
      <c r="F25" s="11"/>
      <c r="G25" s="11"/>
      <c r="H25" s="11"/>
      <c r="I25" s="11"/>
      <c r="J25" s="11"/>
      <c r="K25" s="182">
        <f t="shared" si="6"/>
        <v>0</v>
      </c>
      <c r="L25" s="214"/>
      <c r="M25" s="214"/>
      <c r="N25" s="177" t="str">
        <f t="shared" si="5"/>
        <v/>
      </c>
    </row>
    <row r="26" spans="2:14" x14ac:dyDescent="0.2">
      <c r="B26" s="101">
        <f>B25+1</f>
        <v>17</v>
      </c>
      <c r="C26" s="105" t="s">
        <v>63</v>
      </c>
      <c r="D26" s="11"/>
      <c r="E26" s="11"/>
      <c r="F26" s="11"/>
      <c r="G26" s="11"/>
      <c r="H26" s="11"/>
      <c r="I26" s="11"/>
      <c r="J26" s="11"/>
      <c r="K26" s="182">
        <f t="shared" si="6"/>
        <v>0</v>
      </c>
      <c r="L26" s="214"/>
      <c r="M26" s="214"/>
      <c r="N26" s="177" t="str">
        <f t="shared" si="5"/>
        <v/>
      </c>
    </row>
    <row r="27" spans="2:14" ht="13.5" thickBot="1" x14ac:dyDescent="0.25">
      <c r="B27" s="114">
        <f>B26+1</f>
        <v>18</v>
      </c>
      <c r="C27" s="115" t="s">
        <v>367</v>
      </c>
      <c r="D27" s="179">
        <f t="shared" ref="D27" si="7">SUM(D21:D26)</f>
        <v>0</v>
      </c>
      <c r="E27" s="179">
        <f>SUM(E21:E26)</f>
        <v>0</v>
      </c>
      <c r="F27" s="180">
        <f>SUM(F21:F26)</f>
        <v>0</v>
      </c>
      <c r="G27" s="180">
        <f>SUM(G21:G26)</f>
        <v>0</v>
      </c>
      <c r="H27" s="179">
        <f t="shared" ref="H27:M27" si="8">SUM(H21:H26)</f>
        <v>0</v>
      </c>
      <c r="I27" s="179">
        <f t="shared" si="8"/>
        <v>0</v>
      </c>
      <c r="J27" s="179">
        <f t="shared" si="8"/>
        <v>0</v>
      </c>
      <c r="K27" s="181">
        <f t="shared" si="8"/>
        <v>0</v>
      </c>
      <c r="L27" s="180">
        <f t="shared" si="8"/>
        <v>0</v>
      </c>
      <c r="M27" s="180">
        <f t="shared" si="8"/>
        <v>0</v>
      </c>
      <c r="N27" s="178"/>
    </row>
    <row r="28" spans="2:14" ht="20.25" customHeight="1" thickBot="1" x14ac:dyDescent="0.25">
      <c r="B28" s="565" t="s">
        <v>273</v>
      </c>
      <c r="C28" s="566"/>
      <c r="D28" s="566"/>
      <c r="E28" s="566"/>
      <c r="F28" s="566"/>
      <c r="G28" s="566"/>
      <c r="H28" s="566"/>
      <c r="I28" s="566"/>
      <c r="J28" s="566"/>
      <c r="K28" s="566"/>
      <c r="L28" s="566"/>
      <c r="M28" s="566"/>
      <c r="N28" s="567"/>
    </row>
    <row r="29" spans="2:14" ht="73.5" customHeight="1" x14ac:dyDescent="0.2">
      <c r="B29" s="375"/>
      <c r="C29" s="376"/>
      <c r="D29" s="388" t="s">
        <v>469</v>
      </c>
      <c r="E29" s="388" t="s">
        <v>470</v>
      </c>
      <c r="F29" s="390" t="s">
        <v>410</v>
      </c>
      <c r="G29" s="388" t="s">
        <v>413</v>
      </c>
      <c r="H29" s="390" t="s">
        <v>414</v>
      </c>
      <c r="I29" s="390" t="s">
        <v>415</v>
      </c>
      <c r="J29" s="390" t="s">
        <v>471</v>
      </c>
      <c r="K29" s="388" t="s">
        <v>209</v>
      </c>
      <c r="L29" s="388" t="s">
        <v>428</v>
      </c>
      <c r="M29" s="553" t="s">
        <v>96</v>
      </c>
      <c r="N29" s="554"/>
    </row>
    <row r="30" spans="2:14" x14ac:dyDescent="0.2">
      <c r="B30" s="112" t="s">
        <v>30</v>
      </c>
      <c r="C30" s="102" t="s">
        <v>61</v>
      </c>
      <c r="D30" s="113" t="s">
        <v>325</v>
      </c>
      <c r="E30" s="113" t="s">
        <v>213</v>
      </c>
      <c r="F30" s="113" t="s">
        <v>326</v>
      </c>
      <c r="G30" s="90" t="s">
        <v>237</v>
      </c>
      <c r="H30" s="113" t="s">
        <v>375</v>
      </c>
      <c r="I30" s="113" t="s">
        <v>238</v>
      </c>
      <c r="J30" s="113" t="s">
        <v>239</v>
      </c>
      <c r="K30" s="113" t="s">
        <v>240</v>
      </c>
      <c r="L30" s="192" t="s">
        <v>241</v>
      </c>
      <c r="M30" s="555" t="s">
        <v>242</v>
      </c>
      <c r="N30" s="556"/>
    </row>
    <row r="31" spans="2:14" x14ac:dyDescent="0.2">
      <c r="B31" s="101">
        <v>19</v>
      </c>
      <c r="C31" s="102" t="s">
        <v>72</v>
      </c>
      <c r="D31" s="116"/>
      <c r="E31" s="116"/>
      <c r="F31" s="117">
        <f>G9+G20</f>
        <v>0</v>
      </c>
      <c r="G31" s="90"/>
      <c r="H31" s="90"/>
      <c r="I31" s="90"/>
      <c r="J31" s="184"/>
      <c r="K31" s="90"/>
      <c r="L31" s="90"/>
      <c r="M31" s="555"/>
      <c r="N31" s="556"/>
    </row>
    <row r="32" spans="2:14" x14ac:dyDescent="0.2">
      <c r="B32" s="101">
        <v>20</v>
      </c>
      <c r="C32" s="105" t="s">
        <v>83</v>
      </c>
      <c r="D32" s="184">
        <f>D10+D21</f>
        <v>0</v>
      </c>
      <c r="E32" s="184">
        <f>E10+E21</f>
        <v>0</v>
      </c>
      <c r="F32" s="184">
        <f>G10+G21</f>
        <v>0</v>
      </c>
      <c r="G32" s="222">
        <f>H10+H21</f>
        <v>0</v>
      </c>
      <c r="H32" s="185">
        <f>I10+I21</f>
        <v>0</v>
      </c>
      <c r="I32" s="185">
        <f>J10+J21</f>
        <v>0</v>
      </c>
      <c r="J32" s="184">
        <f>SUM(F32+H32+I32)</f>
        <v>0</v>
      </c>
      <c r="K32" s="169"/>
      <c r="L32" s="196">
        <f>E32-J32</f>
        <v>0</v>
      </c>
      <c r="M32" s="557" t="str">
        <f>IF(E32-J32=L32," ","Out of Balance")</f>
        <v xml:space="preserve"> </v>
      </c>
      <c r="N32" s="558" t="str">
        <f t="shared" ref="N32:N37" si="9">IF(I32+K32=M32," ","Out of Balance")</f>
        <v>Out of Balance</v>
      </c>
    </row>
    <row r="33" spans="2:14" x14ac:dyDescent="0.2">
      <c r="B33" s="101">
        <v>21</v>
      </c>
      <c r="C33" s="105" t="s">
        <v>84</v>
      </c>
      <c r="D33" s="221">
        <f t="shared" ref="D33:E37" si="10">D11+D22</f>
        <v>0</v>
      </c>
      <c r="E33" s="221">
        <f t="shared" si="10"/>
        <v>0</v>
      </c>
      <c r="F33" s="221">
        <f t="shared" ref="F33:F37" si="11">G11+G22</f>
        <v>0</v>
      </c>
      <c r="G33" s="222">
        <f t="shared" ref="G33" si="12">H11+H22</f>
        <v>0</v>
      </c>
      <c r="H33" s="222">
        <f t="shared" ref="G33:I37" si="13">I11+I22</f>
        <v>0</v>
      </c>
      <c r="I33" s="222">
        <f t="shared" si="13"/>
        <v>0</v>
      </c>
      <c r="J33" s="221">
        <f t="shared" ref="J33:J37" si="14">SUM(F33+H33+I33)</f>
        <v>0</v>
      </c>
      <c r="K33" s="169"/>
      <c r="L33" s="196">
        <f t="shared" ref="L33:L36" si="15">E33-J33</f>
        <v>0</v>
      </c>
      <c r="M33" s="557" t="str">
        <f t="shared" ref="M33:M37" si="16">IF(E33-J33=L33," ","Out of Balance")</f>
        <v xml:space="preserve"> </v>
      </c>
      <c r="N33" s="558" t="str">
        <f t="shared" si="9"/>
        <v>Out of Balance</v>
      </c>
    </row>
    <row r="34" spans="2:14" x14ac:dyDescent="0.2">
      <c r="B34" s="101">
        <v>22</v>
      </c>
      <c r="C34" s="105" t="s">
        <v>99</v>
      </c>
      <c r="D34" s="221">
        <f t="shared" si="10"/>
        <v>0</v>
      </c>
      <c r="E34" s="221">
        <f>E12+E23</f>
        <v>0</v>
      </c>
      <c r="F34" s="221">
        <f>G12+G23</f>
        <v>0</v>
      </c>
      <c r="G34" s="222">
        <f>H12+H23</f>
        <v>0</v>
      </c>
      <c r="H34" s="222">
        <f t="shared" si="13"/>
        <v>0</v>
      </c>
      <c r="I34" s="222">
        <f t="shared" si="13"/>
        <v>0</v>
      </c>
      <c r="J34" s="221">
        <f>SUM(F34+H34+I34)</f>
        <v>0</v>
      </c>
      <c r="K34" s="169"/>
      <c r="L34" s="196">
        <f>E34-J34</f>
        <v>0</v>
      </c>
      <c r="M34" s="557" t="str">
        <f t="shared" si="16"/>
        <v xml:space="preserve"> </v>
      </c>
      <c r="N34" s="558" t="str">
        <f t="shared" si="9"/>
        <v>Out of Balance</v>
      </c>
    </row>
    <row r="35" spans="2:14" x14ac:dyDescent="0.2">
      <c r="B35" s="101">
        <v>23</v>
      </c>
      <c r="C35" s="105" t="s">
        <v>62</v>
      </c>
      <c r="D35" s="221">
        <f t="shared" si="10"/>
        <v>0</v>
      </c>
      <c r="E35" s="221">
        <f t="shared" si="10"/>
        <v>0</v>
      </c>
      <c r="F35" s="221">
        <f>G13+G24</f>
        <v>0</v>
      </c>
      <c r="G35" s="222">
        <f t="shared" si="13"/>
        <v>0</v>
      </c>
      <c r="H35" s="222">
        <f t="shared" si="13"/>
        <v>0</v>
      </c>
      <c r="I35" s="222">
        <f t="shared" si="13"/>
        <v>0</v>
      </c>
      <c r="J35" s="221">
        <f>SUM(F35+H35+I35)</f>
        <v>0</v>
      </c>
      <c r="K35" s="169"/>
      <c r="L35" s="196">
        <f t="shared" si="15"/>
        <v>0</v>
      </c>
      <c r="M35" s="557" t="str">
        <f t="shared" si="16"/>
        <v xml:space="preserve"> </v>
      </c>
      <c r="N35" s="558" t="str">
        <f t="shared" si="9"/>
        <v>Out of Balance</v>
      </c>
    </row>
    <row r="36" spans="2:14" x14ac:dyDescent="0.2">
      <c r="B36" s="101">
        <v>24</v>
      </c>
      <c r="C36" s="106" t="s">
        <v>197</v>
      </c>
      <c r="D36" s="221">
        <f t="shared" si="10"/>
        <v>0</v>
      </c>
      <c r="E36" s="221">
        <f t="shared" si="10"/>
        <v>0</v>
      </c>
      <c r="F36" s="221">
        <f t="shared" si="11"/>
        <v>0</v>
      </c>
      <c r="G36" s="222">
        <f t="shared" si="13"/>
        <v>0</v>
      </c>
      <c r="H36" s="222">
        <f t="shared" si="13"/>
        <v>0</v>
      </c>
      <c r="I36" s="222">
        <f t="shared" si="13"/>
        <v>0</v>
      </c>
      <c r="J36" s="221">
        <f t="shared" si="14"/>
        <v>0</v>
      </c>
      <c r="K36" s="75"/>
      <c r="L36" s="196">
        <f t="shared" si="15"/>
        <v>0</v>
      </c>
      <c r="M36" s="557" t="str">
        <f t="shared" si="16"/>
        <v xml:space="preserve"> </v>
      </c>
      <c r="N36" s="558" t="str">
        <f t="shared" si="9"/>
        <v>Out of Balance</v>
      </c>
    </row>
    <row r="37" spans="2:14" x14ac:dyDescent="0.2">
      <c r="B37" s="101">
        <v>25</v>
      </c>
      <c r="C37" s="105" t="s">
        <v>63</v>
      </c>
      <c r="D37" s="221">
        <f t="shared" si="10"/>
        <v>0</v>
      </c>
      <c r="E37" s="221">
        <f t="shared" si="10"/>
        <v>0</v>
      </c>
      <c r="F37" s="221">
        <f t="shared" si="11"/>
        <v>0</v>
      </c>
      <c r="G37" s="222">
        <f t="shared" si="13"/>
        <v>0</v>
      </c>
      <c r="H37" s="222">
        <f t="shared" si="13"/>
        <v>0</v>
      </c>
      <c r="I37" s="222">
        <f t="shared" si="13"/>
        <v>0</v>
      </c>
      <c r="J37" s="221">
        <f t="shared" si="14"/>
        <v>0</v>
      </c>
      <c r="K37" s="75"/>
      <c r="L37" s="196"/>
      <c r="M37" s="557" t="str">
        <f t="shared" si="16"/>
        <v xml:space="preserve"> </v>
      </c>
      <c r="N37" s="558" t="str">
        <f t="shared" si="9"/>
        <v>Out of Balance</v>
      </c>
    </row>
    <row r="38" spans="2:14" ht="13.5" thickBot="1" x14ac:dyDescent="0.25">
      <c r="B38" s="107">
        <v>26</v>
      </c>
      <c r="C38" s="108" t="s">
        <v>366</v>
      </c>
      <c r="D38" s="183">
        <f t="shared" ref="D38" si="17">SUM(D32:D37)</f>
        <v>0</v>
      </c>
      <c r="E38" s="183">
        <f t="shared" ref="E38:J38" si="18">SUM(E32:E37)</f>
        <v>0</v>
      </c>
      <c r="F38" s="183">
        <f>SUM(F32:F37)</f>
        <v>0</v>
      </c>
      <c r="G38" s="183">
        <f t="shared" si="18"/>
        <v>0</v>
      </c>
      <c r="H38" s="183">
        <f t="shared" si="18"/>
        <v>0</v>
      </c>
      <c r="I38" s="183">
        <f t="shared" si="18"/>
        <v>0</v>
      </c>
      <c r="J38" s="183">
        <f t="shared" si="18"/>
        <v>0</v>
      </c>
      <c r="K38" s="174">
        <f>SUM(K32:K37)</f>
        <v>0</v>
      </c>
      <c r="L38" s="174">
        <f>SUM(L32:L37)</f>
        <v>0</v>
      </c>
      <c r="M38" s="559"/>
      <c r="N38" s="560"/>
    </row>
    <row r="39" spans="2:14" ht="19.5" customHeight="1" thickBot="1" x14ac:dyDescent="0.25">
      <c r="B39" s="561" t="s">
        <v>214</v>
      </c>
      <c r="C39" s="562"/>
      <c r="D39" s="562"/>
      <c r="E39" s="562"/>
      <c r="F39" s="562"/>
      <c r="G39" s="562"/>
      <c r="H39" s="562"/>
      <c r="I39" s="562"/>
      <c r="J39" s="563"/>
      <c r="K39" s="563"/>
      <c r="L39" s="563"/>
      <c r="M39" s="563"/>
      <c r="N39" s="564"/>
    </row>
    <row r="40" spans="2:14" ht="23.25" customHeight="1" x14ac:dyDescent="0.2">
      <c r="B40" s="119"/>
      <c r="C40" s="120" t="s">
        <v>215</v>
      </c>
      <c r="D40" s="194" t="s">
        <v>200</v>
      </c>
      <c r="E40" s="218" t="s">
        <v>260</v>
      </c>
      <c r="F40" s="218" t="s">
        <v>232</v>
      </c>
      <c r="G40" s="548" t="s">
        <v>77</v>
      </c>
      <c r="H40" s="549"/>
      <c r="I40" s="550" t="s">
        <v>100</v>
      </c>
      <c r="J40" s="551"/>
      <c r="K40" s="551"/>
      <c r="L40" s="551"/>
      <c r="M40" s="551"/>
      <c r="N40" s="552"/>
    </row>
    <row r="41" spans="2:14" ht="16.5" customHeight="1" x14ac:dyDescent="0.2">
      <c r="B41" s="121" t="s">
        <v>30</v>
      </c>
      <c r="C41" s="92" t="s">
        <v>311</v>
      </c>
      <c r="D41" s="92" t="s">
        <v>312</v>
      </c>
      <c r="E41" s="92" t="s">
        <v>313</v>
      </c>
      <c r="F41" s="92" t="s">
        <v>314</v>
      </c>
      <c r="G41" s="533" t="s">
        <v>315</v>
      </c>
      <c r="H41" s="534"/>
      <c r="I41" s="535" t="s">
        <v>316</v>
      </c>
      <c r="J41" s="536"/>
      <c r="K41" s="536"/>
      <c r="L41" s="536"/>
      <c r="M41" s="536"/>
      <c r="N41" s="537"/>
    </row>
    <row r="42" spans="2:14" ht="44.25" customHeight="1" x14ac:dyDescent="0.2">
      <c r="B42" s="121">
        <v>27</v>
      </c>
      <c r="C42" s="122" t="s">
        <v>73</v>
      </c>
      <c r="D42" s="195" t="str">
        <f>IF((E16)&gt;0,SUM((G16+I16+J16)/(E16)),"")</f>
        <v/>
      </c>
      <c r="E42" s="195" t="str">
        <f>IF((E27)&gt;0,SUM((G27+I27+J27)/(E27)),"")</f>
        <v/>
      </c>
      <c r="F42" s="186" t="str">
        <f>IF((E38)&gt;0,SUM((F38+H38+I38)/(E38)),"")</f>
        <v/>
      </c>
      <c r="G42" s="538" t="s">
        <v>383</v>
      </c>
      <c r="H42" s="539"/>
      <c r="I42" s="540" t="s">
        <v>198</v>
      </c>
      <c r="J42" s="541"/>
      <c r="K42" s="541"/>
      <c r="L42" s="541"/>
      <c r="M42" s="541"/>
      <c r="N42" s="542"/>
    </row>
    <row r="43" spans="2:14" ht="43.5" customHeight="1" thickBot="1" x14ac:dyDescent="0.25">
      <c r="B43" s="123">
        <v>28</v>
      </c>
      <c r="C43" s="124" t="s">
        <v>75</v>
      </c>
      <c r="D43" s="187" t="str">
        <f>IF((E16-I16-J16)&gt;0,SUM((G16)/(E16-I16-J16)),"")</f>
        <v/>
      </c>
      <c r="E43" s="187" t="str">
        <f>IF((E27-I27-J27)&gt;0,SUM((G27)/(E27-I27-J27)),"")</f>
        <v/>
      </c>
      <c r="F43" s="187" t="str">
        <f>IF((E38-H38-I38)&gt;0,SUM((F38)/(E38-H38-I38)),"")</f>
        <v/>
      </c>
      <c r="G43" s="543" t="s">
        <v>384</v>
      </c>
      <c r="H43" s="544"/>
      <c r="I43" s="545" t="s">
        <v>199</v>
      </c>
      <c r="J43" s="546"/>
      <c r="K43" s="546"/>
      <c r="L43" s="546"/>
      <c r="M43" s="546"/>
      <c r="N43" s="547"/>
    </row>
    <row r="44" spans="2:14" ht="21.75" customHeight="1" thickBot="1" x14ac:dyDescent="0.25">
      <c r="B44" s="526" t="s">
        <v>501</v>
      </c>
      <c r="C44" s="527"/>
      <c r="D44" s="527"/>
      <c r="E44" s="527"/>
      <c r="F44" s="527"/>
      <c r="G44" s="527"/>
      <c r="H44" s="527"/>
      <c r="I44" s="527"/>
      <c r="J44" s="528"/>
      <c r="K44" s="528"/>
      <c r="L44" s="528"/>
      <c r="M44" s="528"/>
      <c r="N44" s="529"/>
    </row>
    <row r="45" spans="2:14" ht="59.25" customHeight="1" x14ac:dyDescent="0.2">
      <c r="B45" s="377"/>
      <c r="C45" s="378"/>
      <c r="D45" s="379" t="s">
        <v>274</v>
      </c>
      <c r="E45" s="379" t="s">
        <v>382</v>
      </c>
      <c r="F45" s="380" t="s">
        <v>276</v>
      </c>
      <c r="G45" s="380" t="s">
        <v>275</v>
      </c>
      <c r="H45" s="380" t="s">
        <v>463</v>
      </c>
      <c r="I45" s="380" t="s">
        <v>464</v>
      </c>
      <c r="J45" s="380" t="s">
        <v>465</v>
      </c>
      <c r="K45" s="379" t="s">
        <v>466</v>
      </c>
      <c r="L45" s="379" t="s">
        <v>209</v>
      </c>
      <c r="M45" s="379" t="s">
        <v>210</v>
      </c>
      <c r="N45" s="381" t="s">
        <v>96</v>
      </c>
    </row>
    <row r="46" spans="2:14" x14ac:dyDescent="0.2">
      <c r="B46" s="112" t="s">
        <v>30</v>
      </c>
      <c r="C46" s="102" t="s">
        <v>61</v>
      </c>
      <c r="D46" s="113" t="s">
        <v>243</v>
      </c>
      <c r="E46" s="113" t="s">
        <v>245</v>
      </c>
      <c r="F46" s="113" t="s">
        <v>244</v>
      </c>
      <c r="G46" s="113" t="s">
        <v>246</v>
      </c>
      <c r="H46" s="113" t="s">
        <v>327</v>
      </c>
      <c r="I46" s="113" t="s">
        <v>247</v>
      </c>
      <c r="J46" s="113" t="s">
        <v>328</v>
      </c>
      <c r="K46" s="113" t="s">
        <v>249</v>
      </c>
      <c r="L46" s="113" t="s">
        <v>248</v>
      </c>
      <c r="M46" s="113" t="s">
        <v>329</v>
      </c>
      <c r="N46" s="130" t="s">
        <v>330</v>
      </c>
    </row>
    <row r="47" spans="2:14" x14ac:dyDescent="0.2">
      <c r="B47" s="101">
        <v>29</v>
      </c>
      <c r="C47" s="102" t="s">
        <v>72</v>
      </c>
      <c r="D47" s="19"/>
      <c r="E47" s="19"/>
      <c r="F47" s="19"/>
      <c r="G47" s="19"/>
      <c r="H47" s="219"/>
      <c r="I47" s="19"/>
      <c r="J47" s="11"/>
      <c r="K47" s="19"/>
      <c r="L47" s="19"/>
      <c r="M47" s="19"/>
      <c r="N47" s="189" t="str">
        <f t="shared" ref="N47" si="19">IF(E47+K47=M47," ","Out of Balance")</f>
        <v xml:space="preserve"> </v>
      </c>
    </row>
    <row r="48" spans="2:14" x14ac:dyDescent="0.2">
      <c r="B48" s="101">
        <v>30</v>
      </c>
      <c r="C48" s="105" t="s">
        <v>83</v>
      </c>
      <c r="D48" s="15">
        <f>'VR and Other '!D28</f>
        <v>0</v>
      </c>
      <c r="E48" s="15">
        <f>'VR and Other '!E28</f>
        <v>0</v>
      </c>
      <c r="F48" s="15">
        <f>'VR and Other '!F28</f>
        <v>0</v>
      </c>
      <c r="G48" s="15">
        <f>'VR and Other '!G28</f>
        <v>0</v>
      </c>
      <c r="H48" s="15">
        <f>'VR and Other '!H28</f>
        <v>0</v>
      </c>
      <c r="I48" s="15">
        <f>'VR and Other '!I28</f>
        <v>0</v>
      </c>
      <c r="J48" s="15">
        <f>'VR and Other '!J28</f>
        <v>0</v>
      </c>
      <c r="K48" s="190">
        <f>G48-H48-I48-J48</f>
        <v>0</v>
      </c>
      <c r="L48" s="25">
        <f>'VR and Other '!L28</f>
        <v>0</v>
      </c>
      <c r="M48" s="25">
        <f>E48+K48</f>
        <v>0</v>
      </c>
      <c r="N48" s="189" t="str">
        <f>IF(E48+K48=M48," ","Out of Balance")</f>
        <v xml:space="preserve"> </v>
      </c>
    </row>
    <row r="49" spans="2:14" x14ac:dyDescent="0.2">
      <c r="B49" s="101">
        <f t="shared" ref="B49:B54" si="20">B48+1</f>
        <v>31</v>
      </c>
      <c r="C49" s="105" t="s">
        <v>84</v>
      </c>
      <c r="D49" s="15">
        <f>'VR and Other '!D29</f>
        <v>0</v>
      </c>
      <c r="E49" s="15">
        <f>'VR and Other '!E29</f>
        <v>0</v>
      </c>
      <c r="F49" s="15">
        <f>'VR and Other '!F29</f>
        <v>0</v>
      </c>
      <c r="G49" s="15">
        <f>'VR and Other '!G29</f>
        <v>0</v>
      </c>
      <c r="H49" s="15">
        <f>'VR and Other '!H29</f>
        <v>0</v>
      </c>
      <c r="I49" s="15">
        <f>'VR and Other '!I29</f>
        <v>0</v>
      </c>
      <c r="J49" s="15">
        <f>'VR and Other '!J29</f>
        <v>0</v>
      </c>
      <c r="K49" s="190">
        <f>G49-H49-I49-J49</f>
        <v>0</v>
      </c>
      <c r="L49" s="25"/>
      <c r="M49" s="25">
        <f t="shared" ref="M49:M53" si="21">E49+K49</f>
        <v>0</v>
      </c>
      <c r="N49" s="189" t="str">
        <f>IF(E49+K49=M49," ","Out of Balance")</f>
        <v xml:space="preserve"> </v>
      </c>
    </row>
    <row r="50" spans="2:14" x14ac:dyDescent="0.2">
      <c r="B50" s="101">
        <f t="shared" si="20"/>
        <v>32</v>
      </c>
      <c r="C50" s="105" t="s">
        <v>99</v>
      </c>
      <c r="D50" s="15">
        <f>'VR and Other '!D30</f>
        <v>0</v>
      </c>
      <c r="E50" s="15">
        <f>'VR and Other '!E30</f>
        <v>0</v>
      </c>
      <c r="F50" s="15">
        <f>'VR and Other '!F30</f>
        <v>0</v>
      </c>
      <c r="G50" s="15">
        <f>'VR and Other '!G30</f>
        <v>0</v>
      </c>
      <c r="H50" s="15">
        <f>'VR and Other '!H30</f>
        <v>0</v>
      </c>
      <c r="I50" s="15">
        <f>'VR and Other '!I30</f>
        <v>0</v>
      </c>
      <c r="J50" s="15">
        <f>'VR and Other '!J30</f>
        <v>0</v>
      </c>
      <c r="K50" s="190">
        <f t="shared" ref="K50:K53" si="22">G50-H50-I50-J50</f>
        <v>0</v>
      </c>
      <c r="L50" s="25"/>
      <c r="M50" s="25">
        <f t="shared" si="21"/>
        <v>0</v>
      </c>
      <c r="N50" s="189" t="str">
        <f t="shared" ref="N50:N53" si="23">IF(E50+K50=M50," ","Out of Balance")</f>
        <v xml:space="preserve"> </v>
      </c>
    </row>
    <row r="51" spans="2:14" x14ac:dyDescent="0.2">
      <c r="B51" s="101">
        <f t="shared" si="20"/>
        <v>33</v>
      </c>
      <c r="C51" s="105" t="s">
        <v>62</v>
      </c>
      <c r="D51" s="15">
        <f>'VR and Other '!D31</f>
        <v>0</v>
      </c>
      <c r="E51" s="15">
        <f>'VR and Other '!E31</f>
        <v>0</v>
      </c>
      <c r="F51" s="15">
        <f>'VR and Other '!F31</f>
        <v>0</v>
      </c>
      <c r="G51" s="15">
        <f>'VR and Other '!G31</f>
        <v>0</v>
      </c>
      <c r="H51" s="15">
        <f>'VR and Other '!H31</f>
        <v>0</v>
      </c>
      <c r="I51" s="15">
        <f>'VR and Other '!I31</f>
        <v>0</v>
      </c>
      <c r="J51" s="15">
        <f>'VR and Other '!J31</f>
        <v>0</v>
      </c>
      <c r="K51" s="190">
        <f>G51-H51-I51-J51</f>
        <v>0</v>
      </c>
      <c r="L51" s="25"/>
      <c r="M51" s="25">
        <f t="shared" si="21"/>
        <v>0</v>
      </c>
      <c r="N51" s="189" t="str">
        <f>IF(E51+K51=M51," ","Out of Balance")</f>
        <v xml:space="preserve"> </v>
      </c>
    </row>
    <row r="52" spans="2:14" x14ac:dyDescent="0.2">
      <c r="B52" s="101">
        <f t="shared" si="20"/>
        <v>34</v>
      </c>
      <c r="C52" s="106" t="s">
        <v>201</v>
      </c>
      <c r="D52" s="15">
        <f>'VR and Other '!D32</f>
        <v>0</v>
      </c>
      <c r="E52" s="15">
        <f>'VR and Other '!E32</f>
        <v>0</v>
      </c>
      <c r="F52" s="15">
        <f>'VR and Other '!F32</f>
        <v>0</v>
      </c>
      <c r="G52" s="15">
        <f>'VR and Other '!G32</f>
        <v>0</v>
      </c>
      <c r="H52" s="15">
        <f>'VR and Other '!H32</f>
        <v>0</v>
      </c>
      <c r="I52" s="15">
        <f>'VR and Other '!I32</f>
        <v>0</v>
      </c>
      <c r="J52" s="15">
        <f>'VR and Other '!J32</f>
        <v>0</v>
      </c>
      <c r="K52" s="190">
        <f t="shared" si="22"/>
        <v>0</v>
      </c>
      <c r="L52" s="25"/>
      <c r="M52" s="25">
        <f t="shared" si="21"/>
        <v>0</v>
      </c>
      <c r="N52" s="189" t="str">
        <f t="shared" si="23"/>
        <v xml:space="preserve"> </v>
      </c>
    </row>
    <row r="53" spans="2:14" x14ac:dyDescent="0.2">
      <c r="B53" s="101">
        <f t="shared" si="20"/>
        <v>35</v>
      </c>
      <c r="C53" s="105" t="s">
        <v>63</v>
      </c>
      <c r="D53" s="15">
        <f>'VR and Other '!D33</f>
        <v>0</v>
      </c>
      <c r="E53" s="15">
        <f>'VR and Other '!E33</f>
        <v>0</v>
      </c>
      <c r="F53" s="15">
        <f>'VR and Other '!F33</f>
        <v>0</v>
      </c>
      <c r="G53" s="15">
        <f>'VR and Other '!G33</f>
        <v>0</v>
      </c>
      <c r="H53" s="15">
        <f>'VR and Other '!H33</f>
        <v>0</v>
      </c>
      <c r="I53" s="15">
        <f>'VR and Other '!I33</f>
        <v>0</v>
      </c>
      <c r="J53" s="15">
        <f>'VR and Other '!J33</f>
        <v>0</v>
      </c>
      <c r="K53" s="190">
        <f t="shared" si="22"/>
        <v>0</v>
      </c>
      <c r="L53" s="25"/>
      <c r="M53" s="25">
        <f t="shared" si="21"/>
        <v>0</v>
      </c>
      <c r="N53" s="189" t="str">
        <f t="shared" si="23"/>
        <v xml:space="preserve"> </v>
      </c>
    </row>
    <row r="54" spans="2:14" ht="13.5" thickBot="1" x14ac:dyDescent="0.25">
      <c r="B54" s="114">
        <f t="shared" si="20"/>
        <v>36</v>
      </c>
      <c r="C54" s="115" t="s">
        <v>365</v>
      </c>
      <c r="D54" s="179">
        <f t="shared" ref="D54:J54" si="24">SUM(D48:D53)</f>
        <v>0</v>
      </c>
      <c r="E54" s="179">
        <f t="shared" si="24"/>
        <v>0</v>
      </c>
      <c r="F54" s="179">
        <f t="shared" si="24"/>
        <v>0</v>
      </c>
      <c r="G54" s="179">
        <f t="shared" si="24"/>
        <v>0</v>
      </c>
      <c r="H54" s="179">
        <f t="shared" si="24"/>
        <v>0</v>
      </c>
      <c r="I54" s="179">
        <f t="shared" si="24"/>
        <v>0</v>
      </c>
      <c r="J54" s="179">
        <f t="shared" si="24"/>
        <v>0</v>
      </c>
      <c r="K54" s="179">
        <f>SUM(K48:K53)</f>
        <v>0</v>
      </c>
      <c r="L54" s="179">
        <f>SUM(L48:L53)</f>
        <v>0</v>
      </c>
      <c r="M54" s="179">
        <f>SUM(M48:M53)</f>
        <v>0</v>
      </c>
      <c r="N54" s="188"/>
    </row>
    <row r="55" spans="2:14" ht="18" x14ac:dyDescent="0.25">
      <c r="B55" s="131"/>
      <c r="C55" s="88"/>
      <c r="D55" s="88"/>
      <c r="E55" s="88"/>
      <c r="F55" s="88"/>
      <c r="G55" s="88"/>
      <c r="H55" s="132"/>
      <c r="I55" s="88"/>
      <c r="J55" s="118"/>
      <c r="K55" s="118"/>
      <c r="L55" s="118"/>
      <c r="M55" s="118"/>
      <c r="N55" s="133"/>
    </row>
    <row r="56" spans="2:14" x14ac:dyDescent="0.2">
      <c r="B56" s="134" t="s">
        <v>67</v>
      </c>
      <c r="C56" s="135"/>
      <c r="D56" s="136"/>
      <c r="E56" s="135"/>
      <c r="F56" s="135"/>
      <c r="G56" s="137"/>
      <c r="H56" s="85"/>
      <c r="I56" s="138" t="s">
        <v>68</v>
      </c>
      <c r="J56" s="135"/>
      <c r="K56" s="136"/>
      <c r="L56" s="135"/>
      <c r="M56" s="135"/>
      <c r="N56" s="139"/>
    </row>
    <row r="57" spans="2:14" x14ac:dyDescent="0.2">
      <c r="B57" s="140"/>
      <c r="C57" s="141"/>
      <c r="D57" s="141"/>
      <c r="E57" s="141"/>
      <c r="F57" s="141"/>
      <c r="G57" s="142"/>
      <c r="H57" s="12"/>
      <c r="I57" s="143"/>
      <c r="J57" s="141"/>
      <c r="K57" s="141"/>
      <c r="L57" s="141"/>
      <c r="M57" s="141"/>
      <c r="N57" s="144"/>
    </row>
    <row r="58" spans="2:14" x14ac:dyDescent="0.2">
      <c r="B58" s="140"/>
      <c r="C58" s="141"/>
      <c r="D58" s="141"/>
      <c r="E58" s="141"/>
      <c r="F58" s="141"/>
      <c r="G58" s="142"/>
      <c r="H58" s="145"/>
      <c r="I58" s="146"/>
      <c r="J58" s="147"/>
      <c r="K58" s="141"/>
      <c r="L58" s="147"/>
      <c r="M58" s="147"/>
      <c r="N58" s="148"/>
    </row>
    <row r="59" spans="2:14" ht="13.5" thickBot="1" x14ac:dyDescent="0.25">
      <c r="B59" s="149"/>
      <c r="C59" s="150"/>
      <c r="D59" s="147"/>
      <c r="E59" s="150"/>
      <c r="F59" s="150"/>
      <c r="G59" s="151"/>
      <c r="H59" s="141"/>
      <c r="I59" s="152"/>
      <c r="J59" s="150"/>
      <c r="K59" s="147"/>
      <c r="L59" s="150"/>
      <c r="M59" s="150"/>
      <c r="N59" s="153"/>
    </row>
    <row r="60" spans="2:14" x14ac:dyDescent="0.2">
      <c r="B60" s="140" t="s">
        <v>26</v>
      </c>
      <c r="C60" s="141"/>
      <c r="D60" s="12"/>
      <c r="E60" s="154" t="s">
        <v>31</v>
      </c>
      <c r="F60" s="141"/>
      <c r="G60" s="142"/>
      <c r="H60" s="141"/>
      <c r="I60" s="143" t="s">
        <v>26</v>
      </c>
      <c r="J60" s="141"/>
      <c r="K60" s="12"/>
      <c r="L60" s="154" t="s">
        <v>31</v>
      </c>
      <c r="M60" s="141"/>
      <c r="N60" s="144"/>
    </row>
    <row r="61" spans="2:14" x14ac:dyDescent="0.2">
      <c r="B61" s="140"/>
      <c r="C61" s="141"/>
      <c r="D61" s="145"/>
      <c r="E61" s="141"/>
      <c r="F61" s="141"/>
      <c r="G61" s="142"/>
      <c r="H61" s="145"/>
      <c r="I61" s="143"/>
      <c r="J61" s="141"/>
      <c r="K61" s="145"/>
      <c r="L61" s="141"/>
      <c r="M61" s="141"/>
      <c r="N61" s="144"/>
    </row>
    <row r="62" spans="2:14" ht="13.5" thickBot="1" x14ac:dyDescent="0.25">
      <c r="B62" s="155"/>
      <c r="C62" s="156"/>
      <c r="D62" s="141"/>
      <c r="E62" s="150"/>
      <c r="F62" s="150"/>
      <c r="G62" s="151"/>
      <c r="H62" s="141"/>
      <c r="I62" s="157"/>
      <c r="J62" s="156"/>
      <c r="K62" s="141"/>
      <c r="L62" s="150"/>
      <c r="M62" s="150"/>
      <c r="N62" s="153"/>
    </row>
    <row r="63" spans="2:14" x14ac:dyDescent="0.2">
      <c r="B63" s="530" t="s">
        <v>98</v>
      </c>
      <c r="C63" s="531"/>
      <c r="D63" s="158"/>
      <c r="E63" s="159" t="s">
        <v>266</v>
      </c>
      <c r="F63" s="158"/>
      <c r="G63" s="160"/>
      <c r="H63" s="141"/>
      <c r="I63" s="532" t="s">
        <v>98</v>
      </c>
      <c r="J63" s="531"/>
      <c r="K63" s="158"/>
      <c r="L63" s="159" t="s">
        <v>35</v>
      </c>
      <c r="M63" s="158"/>
      <c r="N63" s="161"/>
    </row>
    <row r="64" spans="2:14" x14ac:dyDescent="0.2">
      <c r="B64" s="162"/>
      <c r="C64" s="163"/>
      <c r="D64" s="141"/>
      <c r="E64" s="154"/>
      <c r="F64" s="141"/>
      <c r="G64" s="141"/>
      <c r="H64" s="141"/>
      <c r="I64" s="85"/>
      <c r="J64" s="85"/>
      <c r="K64" s="85"/>
      <c r="L64" s="85"/>
      <c r="M64" s="85"/>
      <c r="N64" s="164"/>
    </row>
    <row r="65" spans="2:14" ht="13.5" thickBot="1" x14ac:dyDescent="0.25">
      <c r="B65" s="165"/>
      <c r="C65" s="166"/>
      <c r="D65" s="166"/>
      <c r="E65" s="166"/>
      <c r="F65" s="166"/>
      <c r="G65" s="166"/>
      <c r="H65" s="166"/>
      <c r="I65" s="166"/>
      <c r="J65" s="166"/>
      <c r="K65" s="166"/>
      <c r="L65" s="166"/>
      <c r="M65" s="166"/>
      <c r="N65" s="167"/>
    </row>
    <row r="66" spans="2:14" ht="15" x14ac:dyDescent="0.2">
      <c r="C66" s="168"/>
    </row>
  </sheetData>
  <sheetProtection algorithmName="SHA-512" hashValue="Vc84xrFoqks50Xw5aSofzSUFauQ9v7IQXC/ZnkJvJHwLjD1Or+pixBIEkti9Wn/vkMZZKuCUT/VIWOytWJzcKQ==" saltValue="iDeUkBRgUa/iXTCfW/o7hw==" spinCount="100000" sheet="1" formatCells="0"/>
  <mergeCells count="28">
    <mergeCell ref="B28:N28"/>
    <mergeCell ref="C3:D3"/>
    <mergeCell ref="C4:D4"/>
    <mergeCell ref="C5:D5"/>
    <mergeCell ref="B6:N6"/>
    <mergeCell ref="B17:N17"/>
    <mergeCell ref="G40:H40"/>
    <mergeCell ref="I40:N40"/>
    <mergeCell ref="M29:N29"/>
    <mergeCell ref="M30:N30"/>
    <mergeCell ref="M31:N31"/>
    <mergeCell ref="M32:N32"/>
    <mergeCell ref="M33:N33"/>
    <mergeCell ref="M34:N34"/>
    <mergeCell ref="M35:N35"/>
    <mergeCell ref="M36:N36"/>
    <mergeCell ref="M37:N37"/>
    <mergeCell ref="M38:N38"/>
    <mergeCell ref="B39:N39"/>
    <mergeCell ref="B44:N44"/>
    <mergeCell ref="B63:C63"/>
    <mergeCell ref="I63:J63"/>
    <mergeCell ref="G41:H41"/>
    <mergeCell ref="I41:N41"/>
    <mergeCell ref="G42:H42"/>
    <mergeCell ref="I42:N42"/>
    <mergeCell ref="G43:H43"/>
    <mergeCell ref="I43:N43"/>
  </mergeCells>
  <pageMargins left="0.7" right="0.7" top="0.75" bottom="0.75" header="0.3" footer="0.3"/>
  <pageSetup scale="40" orientation="landscape" r:id="rId1"/>
  <headerFooter>
    <oddHeader>&amp;C&amp;14
Annual Financial Report &amp;R&amp;"Arial,Bold"&amp;12Tab 4</oddHeader>
  </headerFooter>
  <ignoredErrors>
    <ignoredError sqref="K22:K26 D48:J53 L48:M48 M49:M53 K21 K10:K15" unlockedFormula="1"/>
    <ignoredError sqref="J16 E38"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B9:N25"/>
  <sheetViews>
    <sheetView showGridLines="0" topLeftCell="A4" zoomScale="60" zoomScaleNormal="60" workbookViewId="0">
      <selection activeCell="G30" sqref="G30"/>
    </sheetView>
  </sheetViews>
  <sheetFormatPr defaultColWidth="9.28515625" defaultRowHeight="12.75" x14ac:dyDescent="0.2"/>
  <cols>
    <col min="1" max="1" width="9.28515625" style="13"/>
    <col min="2" max="2" width="5.85546875" style="13" customWidth="1"/>
    <col min="3" max="3" width="42.85546875" style="13" customWidth="1"/>
    <col min="4" max="4" width="32.140625" style="13" customWidth="1"/>
    <col min="5" max="5" width="33.140625" style="13" customWidth="1"/>
    <col min="6" max="6" width="28.5703125" style="13" customWidth="1"/>
    <col min="7" max="7" width="22.42578125" style="13" customWidth="1"/>
    <col min="8" max="8" width="26.140625" style="13" customWidth="1"/>
    <col min="9" max="9" width="26.85546875" style="13" customWidth="1"/>
    <col min="10" max="10" width="26.5703125" style="13" customWidth="1"/>
    <col min="11" max="11" width="29.5703125" style="13" customWidth="1"/>
    <col min="12" max="12" width="23.42578125" style="13" customWidth="1"/>
    <col min="13" max="13" width="20.7109375" style="13" customWidth="1"/>
    <col min="14" max="14" width="24.140625" style="13" customWidth="1"/>
    <col min="15" max="16384" width="9.28515625" style="13"/>
  </cols>
  <sheetData>
    <row r="9" spans="2:14" ht="18.75" customHeight="1" x14ac:dyDescent="0.3">
      <c r="B9" s="230"/>
      <c r="C9" s="231" t="str">
        <f>IF(TRIM(Data!D2)="SELECT COURT/COUNTY","Select court/county (see Contact Information worksheet #1)",Data!D2)</f>
        <v>Select court/county (see Contact Information worksheet #1)</v>
      </c>
      <c r="D9" s="230"/>
      <c r="E9" s="230"/>
      <c r="F9" s="230"/>
      <c r="G9" s="230"/>
      <c r="H9" s="230"/>
      <c r="I9" s="230"/>
      <c r="J9" s="230"/>
      <c r="K9" s="230"/>
      <c r="L9" s="230"/>
      <c r="M9" s="230"/>
      <c r="N9" s="230"/>
    </row>
    <row r="10" spans="2:14" ht="18" x14ac:dyDescent="0.25">
      <c r="B10" s="308"/>
      <c r="C10" s="91"/>
      <c r="D10" s="91"/>
      <c r="E10" s="91"/>
      <c r="F10" s="91"/>
      <c r="G10" s="91"/>
      <c r="H10" s="91"/>
      <c r="I10" s="88"/>
      <c r="J10" s="308"/>
      <c r="K10" s="308"/>
      <c r="L10" s="308"/>
      <c r="M10" s="308"/>
      <c r="N10" s="308"/>
    </row>
    <row r="11" spans="2:14" ht="18" x14ac:dyDescent="0.25">
      <c r="B11" s="309"/>
      <c r="C11" s="576" t="s">
        <v>257</v>
      </c>
      <c r="D11" s="577"/>
      <c r="E11" s="310" t="s">
        <v>27</v>
      </c>
      <c r="F11" s="91"/>
      <c r="G11" s="91"/>
      <c r="H11" s="88"/>
      <c r="I11" s="308"/>
      <c r="J11" s="308"/>
      <c r="K11" s="308"/>
      <c r="L11" s="308"/>
      <c r="M11" s="308"/>
      <c r="N11" s="308"/>
    </row>
    <row r="12" spans="2:14" ht="18" x14ac:dyDescent="0.25">
      <c r="B12" s="311">
        <v>1</v>
      </c>
      <c r="C12" s="578" t="s">
        <v>258</v>
      </c>
      <c r="D12" s="577"/>
      <c r="E12" s="312">
        <v>44013</v>
      </c>
      <c r="F12" s="91"/>
      <c r="G12" s="93"/>
      <c r="H12" s="88"/>
      <c r="I12" s="308"/>
      <c r="J12" s="308"/>
      <c r="K12" s="308"/>
      <c r="L12" s="308"/>
      <c r="M12" s="308"/>
      <c r="N12" s="308"/>
    </row>
    <row r="13" spans="2:14" ht="18.75" thickBot="1" x14ac:dyDescent="0.3">
      <c r="B13" s="313">
        <v>2</v>
      </c>
      <c r="C13" s="579" t="s">
        <v>259</v>
      </c>
      <c r="D13" s="580"/>
      <c r="E13" s="314">
        <v>44377</v>
      </c>
      <c r="F13" s="91"/>
      <c r="G13" s="91"/>
      <c r="H13" s="88"/>
      <c r="I13" s="308"/>
      <c r="J13" s="308"/>
      <c r="K13" s="308"/>
      <c r="L13" s="308"/>
      <c r="M13" s="308"/>
      <c r="N13" s="308"/>
    </row>
    <row r="14" spans="2:14" ht="41.25" customHeight="1" thickBot="1" x14ac:dyDescent="0.25">
      <c r="B14" s="581" t="s">
        <v>458</v>
      </c>
      <c r="C14" s="582"/>
      <c r="D14" s="582"/>
      <c r="E14" s="582"/>
      <c r="F14" s="582"/>
      <c r="G14" s="582"/>
      <c r="H14" s="582"/>
      <c r="I14" s="582"/>
      <c r="J14" s="582"/>
      <c r="K14" s="582"/>
      <c r="L14" s="582"/>
      <c r="M14" s="582"/>
      <c r="N14" s="583"/>
    </row>
    <row r="15" spans="2:14" ht="168" customHeight="1" x14ac:dyDescent="0.25">
      <c r="B15" s="315"/>
      <c r="C15" s="316"/>
      <c r="D15" s="439" t="s">
        <v>455</v>
      </c>
      <c r="E15" s="439" t="s">
        <v>456</v>
      </c>
      <c r="F15" s="440" t="s">
        <v>404</v>
      </c>
      <c r="G15" s="439" t="s">
        <v>405</v>
      </c>
      <c r="H15" s="439" t="s">
        <v>499</v>
      </c>
      <c r="I15" s="440" t="s">
        <v>338</v>
      </c>
      <c r="J15" s="440" t="s">
        <v>380</v>
      </c>
      <c r="K15" s="439" t="s">
        <v>457</v>
      </c>
      <c r="L15" s="440" t="s">
        <v>368</v>
      </c>
      <c r="M15" s="440" t="s">
        <v>381</v>
      </c>
      <c r="N15" s="441" t="s">
        <v>436</v>
      </c>
    </row>
    <row r="16" spans="2:14" ht="18" x14ac:dyDescent="0.25">
      <c r="B16" s="317" t="s">
        <v>30</v>
      </c>
      <c r="C16" s="309" t="s">
        <v>61</v>
      </c>
      <c r="D16" s="310" t="s">
        <v>28</v>
      </c>
      <c r="E16" s="310" t="s">
        <v>250</v>
      </c>
      <c r="F16" s="310" t="s">
        <v>69</v>
      </c>
      <c r="G16" s="310" t="s">
        <v>29</v>
      </c>
      <c r="H16" s="310" t="s">
        <v>207</v>
      </c>
      <c r="I16" s="310" t="s">
        <v>305</v>
      </c>
      <c r="J16" s="310" t="s">
        <v>251</v>
      </c>
      <c r="K16" s="310" t="s">
        <v>70</v>
      </c>
      <c r="L16" s="310" t="s">
        <v>321</v>
      </c>
      <c r="M16" s="310" t="s">
        <v>322</v>
      </c>
      <c r="N16" s="318" t="s">
        <v>236</v>
      </c>
    </row>
    <row r="17" spans="2:14" ht="18" x14ac:dyDescent="0.25">
      <c r="B17" s="319">
        <v>3</v>
      </c>
      <c r="C17" s="320" t="s">
        <v>72</v>
      </c>
      <c r="D17" s="321"/>
      <c r="E17" s="322"/>
      <c r="F17" s="323"/>
      <c r="G17" s="323"/>
      <c r="H17" s="321"/>
      <c r="I17" s="321"/>
      <c r="J17" s="321"/>
      <c r="K17" s="321"/>
      <c r="L17" s="321"/>
      <c r="M17" s="321"/>
      <c r="N17" s="324"/>
    </row>
    <row r="18" spans="2:14" ht="18" x14ac:dyDescent="0.25">
      <c r="B18" s="319">
        <f t="shared" ref="B18:B24" si="0">B17+1</f>
        <v>4</v>
      </c>
      <c r="C18" s="325" t="s">
        <v>83</v>
      </c>
      <c r="D18" s="323"/>
      <c r="E18" s="323"/>
      <c r="F18" s="323"/>
      <c r="G18" s="323"/>
      <c r="H18" s="323"/>
      <c r="I18" s="323"/>
      <c r="J18" s="323"/>
      <c r="K18" s="326">
        <f>SUM(E18-G18-I18-J18)</f>
        <v>0</v>
      </c>
      <c r="L18" s="323"/>
      <c r="M18" s="323"/>
      <c r="N18" s="327" t="str">
        <f>IFERROR(M18/L18,"")</f>
        <v/>
      </c>
    </row>
    <row r="19" spans="2:14" ht="18" x14ac:dyDescent="0.25">
      <c r="B19" s="319">
        <f t="shared" si="0"/>
        <v>5</v>
      </c>
      <c r="C19" s="325" t="s">
        <v>84</v>
      </c>
      <c r="D19" s="323"/>
      <c r="E19" s="323"/>
      <c r="F19" s="323"/>
      <c r="G19" s="323"/>
      <c r="H19" s="323"/>
      <c r="I19" s="323"/>
      <c r="J19" s="323"/>
      <c r="K19" s="326">
        <f>SUM(E19-G19-I19-J19)</f>
        <v>0</v>
      </c>
      <c r="L19" s="323"/>
      <c r="M19" s="323"/>
      <c r="N19" s="327" t="str">
        <f t="shared" ref="N19:N23" si="1">IFERROR(M19/L19,"")</f>
        <v/>
      </c>
    </row>
    <row r="20" spans="2:14" ht="18" x14ac:dyDescent="0.25">
      <c r="B20" s="319">
        <f t="shared" si="0"/>
        <v>6</v>
      </c>
      <c r="C20" s="325" t="s">
        <v>99</v>
      </c>
      <c r="D20" s="323"/>
      <c r="E20" s="323"/>
      <c r="F20" s="328"/>
      <c r="G20" s="323"/>
      <c r="H20" s="323"/>
      <c r="I20" s="323"/>
      <c r="J20" s="323"/>
      <c r="K20" s="326">
        <f t="shared" ref="K20:K23" si="2">SUM(E20-G20-I20-J20)</f>
        <v>0</v>
      </c>
      <c r="L20" s="323"/>
      <c r="M20" s="323"/>
      <c r="N20" s="327" t="str">
        <f t="shared" si="1"/>
        <v/>
      </c>
    </row>
    <row r="21" spans="2:14" ht="18" x14ac:dyDescent="0.25">
      <c r="B21" s="319">
        <f t="shared" si="0"/>
        <v>7</v>
      </c>
      <c r="C21" s="325" t="s">
        <v>62</v>
      </c>
      <c r="D21" s="323"/>
      <c r="E21" s="323"/>
      <c r="F21" s="328"/>
      <c r="G21" s="323"/>
      <c r="H21" s="323"/>
      <c r="I21" s="323"/>
      <c r="J21" s="323"/>
      <c r="K21" s="326">
        <f t="shared" si="2"/>
        <v>0</v>
      </c>
      <c r="L21" s="323"/>
      <c r="M21" s="323"/>
      <c r="N21" s="327" t="str">
        <f t="shared" si="1"/>
        <v/>
      </c>
    </row>
    <row r="22" spans="2:14" ht="18" x14ac:dyDescent="0.25">
      <c r="B22" s="319">
        <f t="shared" si="0"/>
        <v>8</v>
      </c>
      <c r="C22" s="329" t="s">
        <v>197</v>
      </c>
      <c r="D22" s="323"/>
      <c r="E22" s="323"/>
      <c r="F22" s="328"/>
      <c r="G22" s="323"/>
      <c r="H22" s="323"/>
      <c r="I22" s="323"/>
      <c r="J22" s="323"/>
      <c r="K22" s="326">
        <f t="shared" si="2"/>
        <v>0</v>
      </c>
      <c r="L22" s="323"/>
      <c r="M22" s="323"/>
      <c r="N22" s="327" t="str">
        <f t="shared" si="1"/>
        <v/>
      </c>
    </row>
    <row r="23" spans="2:14" ht="18" x14ac:dyDescent="0.25">
      <c r="B23" s="319">
        <f t="shared" si="0"/>
        <v>9</v>
      </c>
      <c r="C23" s="325" t="s">
        <v>63</v>
      </c>
      <c r="D23" s="323"/>
      <c r="E23" s="323"/>
      <c r="F23" s="328"/>
      <c r="G23" s="323"/>
      <c r="H23" s="323"/>
      <c r="I23" s="323"/>
      <c r="J23" s="323"/>
      <c r="K23" s="326">
        <f t="shared" si="2"/>
        <v>0</v>
      </c>
      <c r="L23" s="323"/>
      <c r="M23" s="323"/>
      <c r="N23" s="327" t="str">
        <f t="shared" si="1"/>
        <v/>
      </c>
    </row>
    <row r="24" spans="2:14" ht="24" customHeight="1" thickBot="1" x14ac:dyDescent="0.3">
      <c r="B24" s="345">
        <f t="shared" si="0"/>
        <v>10</v>
      </c>
      <c r="C24" s="346" t="s">
        <v>367</v>
      </c>
      <c r="D24" s="347">
        <f t="shared" ref="D24:I24" si="3">SUM(D18:D23)</f>
        <v>0</v>
      </c>
      <c r="E24" s="348">
        <f t="shared" si="3"/>
        <v>0</v>
      </c>
      <c r="F24" s="348">
        <f t="shared" si="3"/>
        <v>0</v>
      </c>
      <c r="G24" s="348">
        <f t="shared" si="3"/>
        <v>0</v>
      </c>
      <c r="H24" s="348">
        <f t="shared" si="3"/>
        <v>0</v>
      </c>
      <c r="I24" s="348">
        <f t="shared" si="3"/>
        <v>0</v>
      </c>
      <c r="J24" s="348">
        <f t="shared" ref="J24" si="4">SUM(J18:J23)</f>
        <v>0</v>
      </c>
      <c r="K24" s="348">
        <f>SUM(K18:K23)</f>
        <v>0</v>
      </c>
      <c r="L24" s="348">
        <f>SUM(L18:L23)</f>
        <v>0</v>
      </c>
      <c r="M24" s="348">
        <f>SUM(M18:M23)</f>
        <v>0</v>
      </c>
      <c r="N24" s="350"/>
    </row>
    <row r="25" spans="2:14" ht="15" x14ac:dyDescent="0.2">
      <c r="C25" s="168"/>
    </row>
  </sheetData>
  <sheetProtection algorithmName="SHA-512" hashValue="Bxb9fqDL7pbT7/JtF9tCsSg5JDWH8gVAw2rm0QFG7WgGuWlNokm6jWV+nsSPDpZeUX1Au/gRZyIGD/stpM4fRg==" saltValue="NHxSNcnft0kCaHibrep3Eg==" spinCount="100000" sheet="1" formatCells="0"/>
  <mergeCells count="4">
    <mergeCell ref="C11:D11"/>
    <mergeCell ref="C12:D12"/>
    <mergeCell ref="C13:D13"/>
    <mergeCell ref="B14:N14"/>
  </mergeCells>
  <pageMargins left="0.7" right="0.7" top="0.75" bottom="0.75" header="0.3" footer="0.3"/>
  <pageSetup scale="25" orientation="landscape" cellComments="asDisplayed" r:id="rId1"/>
  <headerFooter>
    <oddHeader>&amp;C&amp;14
Annual Financial Report &amp;R&amp;"Arial,Bold"&amp;12Tab 4</oddHeader>
  </headerFooter>
  <ignoredErrors>
    <ignoredError sqref="J24" formula="1"/>
    <ignoredError sqref="F24:G24" formulaRang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6509B-ECFA-4A36-B537-B65F9D47B49D}">
  <dimension ref="A5:G14"/>
  <sheetViews>
    <sheetView workbookViewId="0">
      <selection activeCell="C18" sqref="C18"/>
    </sheetView>
  </sheetViews>
  <sheetFormatPr defaultRowHeight="12.75" x14ac:dyDescent="0.2"/>
  <cols>
    <col min="1" max="1" width="30.85546875" customWidth="1"/>
    <col min="2" max="2" width="39.42578125" customWidth="1"/>
    <col min="3" max="3" width="23.5703125" customWidth="1"/>
    <col min="4" max="4" width="20.28515625" customWidth="1"/>
    <col min="5" max="5" width="23" customWidth="1"/>
    <col min="6" max="6" width="26.7109375" customWidth="1"/>
    <col min="7" max="7" width="26.85546875" customWidth="1"/>
  </cols>
  <sheetData>
    <row r="5" spans="1:7" ht="105.75" customHeight="1" x14ac:dyDescent="0.2">
      <c r="A5" s="421"/>
      <c r="B5" s="422" t="s">
        <v>485</v>
      </c>
      <c r="C5" s="422" t="s">
        <v>486</v>
      </c>
      <c r="D5" s="422" t="s">
        <v>487</v>
      </c>
      <c r="E5" s="422" t="s">
        <v>488</v>
      </c>
      <c r="F5" s="422" t="s">
        <v>489</v>
      </c>
      <c r="G5" s="422" t="s">
        <v>490</v>
      </c>
    </row>
    <row r="6" spans="1:7" x14ac:dyDescent="0.2">
      <c r="A6" s="421" t="s">
        <v>61</v>
      </c>
      <c r="B6" s="422" t="s">
        <v>491</v>
      </c>
      <c r="C6" s="423" t="s">
        <v>492</v>
      </c>
      <c r="D6" s="422" t="s">
        <v>493</v>
      </c>
      <c r="E6" s="423" t="s">
        <v>494</v>
      </c>
      <c r="F6" s="422" t="s">
        <v>491</v>
      </c>
      <c r="G6" s="423" t="s">
        <v>492</v>
      </c>
    </row>
    <row r="7" spans="1:7" x14ac:dyDescent="0.2">
      <c r="A7" s="421" t="s">
        <v>72</v>
      </c>
      <c r="B7" s="424"/>
      <c r="C7" s="425"/>
      <c r="D7" s="424"/>
      <c r="E7" s="425"/>
      <c r="F7" s="424"/>
      <c r="G7" s="425"/>
    </row>
    <row r="8" spans="1:7" x14ac:dyDescent="0.2">
      <c r="A8" s="426" t="s">
        <v>83</v>
      </c>
      <c r="B8" s="427"/>
      <c r="C8" s="6"/>
      <c r="D8" s="427"/>
      <c r="E8" s="6"/>
      <c r="F8" s="428">
        <f>SUM(B8+D8)</f>
        <v>0</v>
      </c>
      <c r="G8" s="428">
        <f t="shared" ref="G8:G13" si="0">SUM(C8+E8)</f>
        <v>0</v>
      </c>
    </row>
    <row r="9" spans="1:7" x14ac:dyDescent="0.2">
      <c r="A9" s="426" t="s">
        <v>84</v>
      </c>
      <c r="B9" s="427"/>
      <c r="C9" s="6"/>
      <c r="D9" s="427"/>
      <c r="E9" s="6"/>
      <c r="F9" s="428">
        <f t="shared" ref="F9:F13" si="1">SUM(B9+D9)</f>
        <v>0</v>
      </c>
      <c r="G9" s="428">
        <f t="shared" si="0"/>
        <v>0</v>
      </c>
    </row>
    <row r="10" spans="1:7" x14ac:dyDescent="0.2">
      <c r="A10" s="426" t="s">
        <v>99</v>
      </c>
      <c r="B10" s="427"/>
      <c r="C10" s="6"/>
      <c r="D10" s="427"/>
      <c r="E10" s="6"/>
      <c r="F10" s="428">
        <f t="shared" si="1"/>
        <v>0</v>
      </c>
      <c r="G10" s="428">
        <f t="shared" si="0"/>
        <v>0</v>
      </c>
    </row>
    <row r="11" spans="1:7" x14ac:dyDescent="0.2">
      <c r="A11" s="426" t="s">
        <v>62</v>
      </c>
      <c r="B11" s="427"/>
      <c r="C11" s="6"/>
      <c r="D11" s="427"/>
      <c r="E11" s="6"/>
      <c r="F11" s="428">
        <f t="shared" si="1"/>
        <v>0</v>
      </c>
      <c r="G11" s="428">
        <f t="shared" si="0"/>
        <v>0</v>
      </c>
    </row>
    <row r="12" spans="1:7" x14ac:dyDescent="0.2">
      <c r="A12" s="429" t="s">
        <v>197</v>
      </c>
      <c r="B12" s="427"/>
      <c r="C12" s="6"/>
      <c r="D12" s="427"/>
      <c r="E12" s="6"/>
      <c r="F12" s="428">
        <f t="shared" si="1"/>
        <v>0</v>
      </c>
      <c r="G12" s="428">
        <f t="shared" si="0"/>
        <v>0</v>
      </c>
    </row>
    <row r="13" spans="1:7" x14ac:dyDescent="0.2">
      <c r="A13" s="426" t="s">
        <v>63</v>
      </c>
      <c r="B13" s="427"/>
      <c r="C13" s="6"/>
      <c r="D13" s="427"/>
      <c r="E13" s="6"/>
      <c r="F13" s="428">
        <f t="shared" si="1"/>
        <v>0</v>
      </c>
      <c r="G13" s="428">
        <f t="shared" si="0"/>
        <v>0</v>
      </c>
    </row>
    <row r="14" spans="1:7" ht="13.5" thickBot="1" x14ac:dyDescent="0.25">
      <c r="A14" s="430" t="s">
        <v>367</v>
      </c>
      <c r="B14" s="431">
        <f t="shared" ref="B14:D14" si="2">SUM(B8:B13)</f>
        <v>0</v>
      </c>
      <c r="C14" s="179">
        <f>SUM(C8:C13)</f>
        <v>0</v>
      </c>
      <c r="D14" s="431">
        <f t="shared" si="2"/>
        <v>0</v>
      </c>
      <c r="E14" s="179">
        <f>SUM(E8:E13)</f>
        <v>0</v>
      </c>
      <c r="F14" s="431">
        <f t="shared" ref="F14" si="3">SUM(F8:F13)</f>
        <v>0</v>
      </c>
      <c r="G14" s="179">
        <f>SUM(G8:G13)</f>
        <v>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B16:N28"/>
  <sheetViews>
    <sheetView showGridLines="0" topLeftCell="A4" zoomScale="60" zoomScaleNormal="60" zoomScaleSheetLayoutView="70" workbookViewId="0">
      <selection activeCell="K47" sqref="K47"/>
    </sheetView>
  </sheetViews>
  <sheetFormatPr defaultColWidth="9.28515625" defaultRowHeight="12.75" x14ac:dyDescent="0.2"/>
  <cols>
    <col min="1" max="1" width="3.42578125" style="13" customWidth="1"/>
    <col min="2" max="2" width="5.85546875" style="13" customWidth="1"/>
    <col min="3" max="3" width="37.42578125" style="13" customWidth="1"/>
    <col min="4" max="4" width="32.7109375" style="13" customWidth="1"/>
    <col min="5" max="5" width="33.85546875" style="13" customWidth="1"/>
    <col min="6" max="6" width="24.42578125" style="13" customWidth="1"/>
    <col min="7" max="7" width="22.42578125" style="13" customWidth="1"/>
    <col min="8" max="8" width="29.28515625" style="13" customWidth="1"/>
    <col min="9" max="9" width="28.85546875" style="13" customWidth="1"/>
    <col min="10" max="10" width="24.28515625" style="13" customWidth="1"/>
    <col min="11" max="11" width="28.42578125" style="13" customWidth="1"/>
    <col min="12" max="12" width="25" style="13" customWidth="1"/>
    <col min="13" max="13" width="20.7109375" style="13" customWidth="1"/>
    <col min="14" max="14" width="26.7109375" style="13" customWidth="1"/>
    <col min="15" max="16384" width="9.28515625" style="13"/>
  </cols>
  <sheetData>
    <row r="16" ht="13.5" thickBot="1" x14ac:dyDescent="0.25"/>
    <row r="17" spans="2:14" ht="18.75" customHeight="1" thickBot="1" x14ac:dyDescent="0.3">
      <c r="B17" s="581" t="s">
        <v>459</v>
      </c>
      <c r="C17" s="584"/>
      <c r="D17" s="584"/>
      <c r="E17" s="584"/>
      <c r="F17" s="584"/>
      <c r="G17" s="584"/>
      <c r="H17" s="584"/>
      <c r="I17" s="584"/>
      <c r="J17" s="584"/>
      <c r="K17" s="584"/>
      <c r="L17" s="584"/>
      <c r="M17" s="584"/>
      <c r="N17" s="585"/>
    </row>
    <row r="18" spans="2:14" ht="140.25" customHeight="1" x14ac:dyDescent="0.2">
      <c r="B18" s="375"/>
      <c r="C18" s="376"/>
      <c r="D18" s="388" t="s">
        <v>460</v>
      </c>
      <c r="E18" s="388" t="s">
        <v>461</v>
      </c>
      <c r="F18" s="389" t="s">
        <v>318</v>
      </c>
      <c r="G18" s="390" t="s">
        <v>317</v>
      </c>
      <c r="H18" s="390" t="s">
        <v>468</v>
      </c>
      <c r="I18" s="389" t="s">
        <v>319</v>
      </c>
      <c r="J18" s="389" t="s">
        <v>320</v>
      </c>
      <c r="K18" s="390" t="s">
        <v>462</v>
      </c>
      <c r="L18" s="389" t="s">
        <v>331</v>
      </c>
      <c r="M18" s="389" t="s">
        <v>369</v>
      </c>
      <c r="N18" s="391" t="s">
        <v>467</v>
      </c>
    </row>
    <row r="19" spans="2:14" ht="18" x14ac:dyDescent="0.25">
      <c r="B19" s="333" t="s">
        <v>30</v>
      </c>
      <c r="C19" s="320" t="s">
        <v>61</v>
      </c>
      <c r="D19" s="334" t="s">
        <v>323</v>
      </c>
      <c r="E19" s="310" t="s">
        <v>74</v>
      </c>
      <c r="F19" s="310" t="s">
        <v>97</v>
      </c>
      <c r="G19" s="310" t="s">
        <v>76</v>
      </c>
      <c r="H19" s="310" t="s">
        <v>309</v>
      </c>
      <c r="I19" s="335" t="s">
        <v>310</v>
      </c>
      <c r="J19" s="335" t="s">
        <v>78</v>
      </c>
      <c r="K19" s="310" t="s">
        <v>79</v>
      </c>
      <c r="L19" s="335" t="s">
        <v>80</v>
      </c>
      <c r="M19" s="335" t="s">
        <v>324</v>
      </c>
      <c r="N19" s="336" t="s">
        <v>81</v>
      </c>
    </row>
    <row r="20" spans="2:14" ht="18" x14ac:dyDescent="0.25">
      <c r="B20" s="319">
        <v>11</v>
      </c>
      <c r="C20" s="320" t="s">
        <v>72</v>
      </c>
      <c r="D20" s="321"/>
      <c r="E20" s="321"/>
      <c r="F20" s="323"/>
      <c r="G20" s="323"/>
      <c r="H20" s="321"/>
      <c r="I20" s="321"/>
      <c r="J20" s="321"/>
      <c r="K20" s="321"/>
      <c r="L20" s="321"/>
      <c r="M20" s="321"/>
      <c r="N20" s="324"/>
    </row>
    <row r="21" spans="2:14" ht="18" x14ac:dyDescent="0.25">
      <c r="B21" s="319">
        <v>12</v>
      </c>
      <c r="C21" s="325" t="s">
        <v>83</v>
      </c>
      <c r="E21" s="323"/>
      <c r="F21" s="323"/>
      <c r="G21" s="323"/>
      <c r="H21" s="323"/>
      <c r="I21" s="323"/>
      <c r="J21" s="323"/>
      <c r="K21" s="337">
        <f t="shared" ref="K21:K24" si="0">SUM(E21-G21-I21-J21)</f>
        <v>0</v>
      </c>
      <c r="L21" s="338"/>
      <c r="M21" s="338"/>
      <c r="N21" s="327" t="str">
        <f>IFERROR(M21/L21,"")</f>
        <v/>
      </c>
    </row>
    <row r="22" spans="2:14" ht="18" x14ac:dyDescent="0.25">
      <c r="B22" s="319">
        <v>13</v>
      </c>
      <c r="C22" s="325" t="s">
        <v>84</v>
      </c>
      <c r="D22" s="323"/>
      <c r="E22" s="340"/>
      <c r="F22" s="341"/>
      <c r="G22" s="323"/>
      <c r="H22" s="328"/>
      <c r="I22" s="342"/>
      <c r="J22" s="342"/>
      <c r="K22" s="337">
        <f t="shared" si="0"/>
        <v>0</v>
      </c>
      <c r="L22" s="338"/>
      <c r="M22" s="339"/>
      <c r="N22" s="327" t="str">
        <f t="shared" ref="N22:N26" si="1">IFERROR(M22/L22,"")</f>
        <v/>
      </c>
    </row>
    <row r="23" spans="2:14" ht="18" x14ac:dyDescent="0.25">
      <c r="B23" s="319">
        <v>14</v>
      </c>
      <c r="C23" s="325" t="s">
        <v>99</v>
      </c>
      <c r="D23" s="323"/>
      <c r="E23" s="323"/>
      <c r="F23" s="341"/>
      <c r="G23" s="341"/>
      <c r="H23" s="328"/>
      <c r="I23" s="342"/>
      <c r="J23" s="342"/>
      <c r="K23" s="337">
        <f>SUM(E23-G23-I23-J23)</f>
        <v>0</v>
      </c>
      <c r="L23" s="338"/>
      <c r="M23" s="339"/>
      <c r="N23" s="327" t="str">
        <f t="shared" si="1"/>
        <v/>
      </c>
    </row>
    <row r="24" spans="2:14" ht="18" x14ac:dyDescent="0.25">
      <c r="B24" s="319">
        <f>B23+1</f>
        <v>15</v>
      </c>
      <c r="C24" s="325" t="s">
        <v>62</v>
      </c>
      <c r="D24" s="323"/>
      <c r="E24" s="340"/>
      <c r="F24" s="341"/>
      <c r="G24" s="323"/>
      <c r="H24" s="328"/>
      <c r="I24" s="342"/>
      <c r="J24" s="342"/>
      <c r="K24" s="337">
        <f t="shared" si="0"/>
        <v>0</v>
      </c>
      <c r="L24" s="338"/>
      <c r="M24" s="339"/>
      <c r="N24" s="327" t="str">
        <f t="shared" si="1"/>
        <v/>
      </c>
    </row>
    <row r="25" spans="2:14" ht="18" x14ac:dyDescent="0.25">
      <c r="B25" s="319">
        <f>B24+1</f>
        <v>16</v>
      </c>
      <c r="C25" s="329" t="s">
        <v>197</v>
      </c>
      <c r="D25" s="323"/>
      <c r="E25" s="340"/>
      <c r="F25" s="323"/>
      <c r="G25" s="323"/>
      <c r="H25" s="343"/>
      <c r="I25" s="342"/>
      <c r="J25" s="342"/>
      <c r="K25" s="337">
        <f>SUM(E25-G25-I25-J25)</f>
        <v>0</v>
      </c>
      <c r="L25" s="344"/>
      <c r="M25" s="339"/>
      <c r="N25" s="327" t="str">
        <f t="shared" si="1"/>
        <v/>
      </c>
    </row>
    <row r="26" spans="2:14" ht="18" x14ac:dyDescent="0.25">
      <c r="B26" s="319">
        <f>B25+1</f>
        <v>17</v>
      </c>
      <c r="C26" s="325" t="s">
        <v>63</v>
      </c>
      <c r="D26" s="323"/>
      <c r="E26" s="323"/>
      <c r="F26" s="323"/>
      <c r="G26" s="323"/>
      <c r="H26" s="343"/>
      <c r="I26" s="342"/>
      <c r="J26" s="342"/>
      <c r="K26" s="337">
        <f t="shared" ref="K26" si="2">SUM(E26-G26-I26-J26)</f>
        <v>0</v>
      </c>
      <c r="L26" s="344"/>
      <c r="M26" s="339"/>
      <c r="N26" s="327" t="str">
        <f t="shared" si="1"/>
        <v/>
      </c>
    </row>
    <row r="27" spans="2:14" ht="18.75" thickBot="1" x14ac:dyDescent="0.3">
      <c r="B27" s="345">
        <f>B26+1</f>
        <v>18</v>
      </c>
      <c r="C27" s="346" t="s">
        <v>367</v>
      </c>
      <c r="D27" s="347">
        <f>SUM(D22:D26)</f>
        <v>0</v>
      </c>
      <c r="E27" s="347">
        <f>SUM(E22:E26)</f>
        <v>0</v>
      </c>
      <c r="F27" s="348">
        <f>SUM(F21:F26)</f>
        <v>0</v>
      </c>
      <c r="G27" s="348">
        <f>SUM(G21:G26)</f>
        <v>0</v>
      </c>
      <c r="H27" s="347">
        <f t="shared" ref="H27:M27" si="3">SUM(H21:H26)</f>
        <v>0</v>
      </c>
      <c r="I27" s="347">
        <f t="shared" si="3"/>
        <v>0</v>
      </c>
      <c r="J27" s="347">
        <f t="shared" si="3"/>
        <v>0</v>
      </c>
      <c r="K27" s="349">
        <f t="shared" si="3"/>
        <v>0</v>
      </c>
      <c r="L27" s="348">
        <f t="shared" si="3"/>
        <v>0</v>
      </c>
      <c r="M27" s="348">
        <f t="shared" si="3"/>
        <v>0</v>
      </c>
      <c r="N27" s="350"/>
    </row>
    <row r="28" spans="2:14" ht="15" x14ac:dyDescent="0.2">
      <c r="C28" s="168"/>
    </row>
  </sheetData>
  <sheetProtection algorithmName="SHA-512" hashValue="r9vZYorpVaCMwi2tGwYC2jBVF4UPai07F+y5wdk0Y+koHS0Febw87AgfRfWItulHXwTLosfm6s4QpehQdmALQQ==" saltValue="stDUJ+0+DkiYhXnz2NHMJQ==" spinCount="100000" sheet="1" formatCells="0"/>
  <mergeCells count="1">
    <mergeCell ref="B17:N17"/>
  </mergeCells>
  <pageMargins left="0.7" right="0.7" top="0.75" bottom="0.75" header="0.3" footer="0.3"/>
  <pageSetup scale="35" orientation="landscape" r:id="rId1"/>
  <headerFooter>
    <oddHeader>&amp;C&amp;14
Annual Financial Report &amp;R&amp;"Arial,Bold"&amp;12Tab 4</oddHeader>
  </headerFooter>
  <ignoredErrors>
    <ignoredError sqref="F27:G27"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B1:N55"/>
  <sheetViews>
    <sheetView showGridLines="0" topLeftCell="A15" zoomScale="60" zoomScaleNormal="60" zoomScaleSheetLayoutView="80" workbookViewId="0">
      <selection activeCell="F81" sqref="F81"/>
    </sheetView>
  </sheetViews>
  <sheetFormatPr defaultColWidth="9.28515625" defaultRowHeight="12.75" x14ac:dyDescent="0.2"/>
  <cols>
    <col min="1" max="1" width="9.28515625" style="13"/>
    <col min="2" max="2" width="5.85546875" style="13" customWidth="1"/>
    <col min="3" max="3" width="45" style="13" customWidth="1"/>
    <col min="4" max="4" width="24.42578125" style="13" customWidth="1"/>
    <col min="5" max="5" width="23.140625" style="13" customWidth="1"/>
    <col min="6" max="6" width="24.42578125" style="13" customWidth="1"/>
    <col min="7" max="7" width="22.42578125" style="13" customWidth="1"/>
    <col min="8" max="8" width="26.140625" style="13" customWidth="1"/>
    <col min="9" max="9" width="24" style="13" customWidth="1"/>
    <col min="10" max="10" width="26.5703125" style="13" customWidth="1"/>
    <col min="11" max="11" width="23.28515625" style="13" customWidth="1"/>
    <col min="12" max="12" width="23.42578125" style="13" customWidth="1"/>
    <col min="13" max="13" width="20.7109375" style="13" customWidth="1"/>
    <col min="14" max="14" width="8.5703125" style="13" customWidth="1"/>
    <col min="15" max="16384" width="9.28515625" style="13"/>
  </cols>
  <sheetData>
    <row r="1" spans="2:14" s="223" customFormat="1" ht="18.75" hidden="1" customHeight="1" x14ac:dyDescent="0.25">
      <c r="C1" s="224" t="str">
        <f>IF(TRIM(Data!D2)="SELECT COURT/COUNTY","Select court/county (see Contact Information worksheet #1)",Data!D2)</f>
        <v>Select court/county (see Contact Information worksheet #1)</v>
      </c>
    </row>
    <row r="2" spans="2:14" s="223" customFormat="1" ht="18" x14ac:dyDescent="0.25">
      <c r="C2" s="225"/>
      <c r="D2" s="225"/>
      <c r="E2" s="225"/>
      <c r="F2" s="225"/>
      <c r="G2" s="225"/>
      <c r="H2" s="225"/>
      <c r="I2" s="88"/>
    </row>
    <row r="3" spans="2:14" s="223" customFormat="1" x14ac:dyDescent="0.2">
      <c r="B3" s="226"/>
      <c r="C3" s="227"/>
      <c r="D3" s="228"/>
      <c r="E3" s="228"/>
      <c r="F3" s="228"/>
      <c r="G3" s="228"/>
      <c r="H3" s="228"/>
      <c r="I3" s="228"/>
      <c r="J3" s="228"/>
      <c r="K3" s="229"/>
      <c r="L3" s="228"/>
      <c r="M3" s="228"/>
      <c r="N3" s="228"/>
    </row>
    <row r="4" spans="2:14" s="223" customFormat="1" x14ac:dyDescent="0.2">
      <c r="B4" s="226"/>
      <c r="C4" s="227"/>
      <c r="D4" s="228"/>
      <c r="E4" s="228"/>
      <c r="F4" s="228"/>
      <c r="G4" s="228"/>
      <c r="H4" s="228"/>
      <c r="I4" s="228"/>
      <c r="J4" s="228"/>
      <c r="K4" s="229"/>
      <c r="L4" s="228"/>
      <c r="M4" s="228"/>
      <c r="N4" s="228"/>
    </row>
    <row r="5" spans="2:14" s="223" customFormat="1" x14ac:dyDescent="0.2"/>
    <row r="16" spans="2:14" ht="13.5" thickBot="1" x14ac:dyDescent="0.25"/>
    <row r="17" spans="2:14" ht="20.25" customHeight="1" thickBot="1" x14ac:dyDescent="0.25">
      <c r="B17" s="565" t="s">
        <v>273</v>
      </c>
      <c r="C17" s="566"/>
      <c r="D17" s="566"/>
      <c r="E17" s="566"/>
      <c r="F17" s="566"/>
      <c r="G17" s="566"/>
      <c r="H17" s="566"/>
      <c r="I17" s="566"/>
      <c r="J17" s="566"/>
      <c r="K17" s="566"/>
      <c r="L17" s="566"/>
      <c r="M17" s="566"/>
      <c r="N17" s="567"/>
    </row>
    <row r="18" spans="2:14" ht="86.25" customHeight="1" x14ac:dyDescent="0.2">
      <c r="B18" s="375"/>
      <c r="C18" s="376"/>
      <c r="D18" s="388" t="s">
        <v>469</v>
      </c>
      <c r="E18" s="388" t="s">
        <v>470</v>
      </c>
      <c r="F18" s="390" t="s">
        <v>410</v>
      </c>
      <c r="G18" s="388" t="s">
        <v>413</v>
      </c>
      <c r="H18" s="390" t="s">
        <v>414</v>
      </c>
      <c r="I18" s="390" t="s">
        <v>415</v>
      </c>
      <c r="J18" s="390" t="s">
        <v>471</v>
      </c>
      <c r="K18" s="388" t="s">
        <v>209</v>
      </c>
      <c r="L18" s="388" t="s">
        <v>428</v>
      </c>
      <c r="M18" s="553" t="s">
        <v>96</v>
      </c>
      <c r="N18" s="554"/>
    </row>
    <row r="19" spans="2:14" ht="18" x14ac:dyDescent="0.25">
      <c r="B19" s="333" t="s">
        <v>30</v>
      </c>
      <c r="C19" s="320" t="s">
        <v>61</v>
      </c>
      <c r="D19" s="334" t="s">
        <v>325</v>
      </c>
      <c r="E19" s="334" t="s">
        <v>213</v>
      </c>
      <c r="F19" s="334" t="s">
        <v>326</v>
      </c>
      <c r="G19" s="310" t="s">
        <v>237</v>
      </c>
      <c r="H19" s="334" t="s">
        <v>375</v>
      </c>
      <c r="I19" s="334" t="s">
        <v>238</v>
      </c>
      <c r="J19" s="334" t="s">
        <v>239</v>
      </c>
      <c r="K19" s="334" t="s">
        <v>240</v>
      </c>
      <c r="L19" s="351" t="s">
        <v>241</v>
      </c>
      <c r="M19" s="590" t="s">
        <v>242</v>
      </c>
      <c r="N19" s="591"/>
    </row>
    <row r="20" spans="2:14" ht="18" x14ac:dyDescent="0.25">
      <c r="B20" s="319">
        <v>19</v>
      </c>
      <c r="C20" s="320" t="s">
        <v>72</v>
      </c>
      <c r="D20" s="352"/>
      <c r="E20" s="352"/>
      <c r="F20" s="352">
        <f>'Current Period'!G17+'Prior Periods'!G20</f>
        <v>0</v>
      </c>
      <c r="G20" s="310"/>
      <c r="H20" s="310"/>
      <c r="I20" s="310"/>
      <c r="J20" s="353"/>
      <c r="K20" s="310"/>
      <c r="L20" s="310"/>
      <c r="M20" s="590"/>
      <c r="N20" s="591"/>
    </row>
    <row r="21" spans="2:14" ht="18" x14ac:dyDescent="0.25">
      <c r="B21" s="319">
        <v>20</v>
      </c>
      <c r="C21" s="325" t="s">
        <v>83</v>
      </c>
      <c r="D21" s="353">
        <f>'Current Period'!D18+'Prior Periods'!D21</f>
        <v>0</v>
      </c>
      <c r="E21" s="353">
        <f>'Current Period'!E18+'Prior Periods'!E21</f>
        <v>0</v>
      </c>
      <c r="F21" s="353">
        <f>'Current Period'!G18+'Prior Periods'!G21</f>
        <v>0</v>
      </c>
      <c r="G21" s="353">
        <f>'Current Period'!H18+'Prior Periods'!H21</f>
        <v>0</v>
      </c>
      <c r="H21" s="353">
        <f>'Current Period'!I18+'Prior Periods'!I21</f>
        <v>0</v>
      </c>
      <c r="I21" s="353">
        <f>'Current Period'!J18+'Prior Periods'!J21</f>
        <v>0</v>
      </c>
      <c r="J21" s="353">
        <f t="shared" ref="J21:J22" si="0">SUM(F21+H21+I21)</f>
        <v>0</v>
      </c>
      <c r="K21" s="339"/>
      <c r="L21" s="339">
        <f>E21-J21</f>
        <v>0</v>
      </c>
      <c r="M21" s="592" t="str">
        <f>IF(E21-J21=L21," ","Out of Balance")</f>
        <v xml:space="preserve"> </v>
      </c>
      <c r="N21" s="593" t="str">
        <f t="shared" ref="N21:N26" si="1">IF(I21+K21=M21," ","Out of Balance")</f>
        <v>Out of Balance</v>
      </c>
    </row>
    <row r="22" spans="2:14" ht="18" x14ac:dyDescent="0.25">
      <c r="B22" s="319">
        <v>21</v>
      </c>
      <c r="C22" s="325" t="s">
        <v>84</v>
      </c>
      <c r="D22" s="353">
        <f>'Current Period'!D19+'Prior Periods'!D22</f>
        <v>0</v>
      </c>
      <c r="E22" s="353">
        <f>'Current Period'!E19+'Prior Periods'!E22</f>
        <v>0</v>
      </c>
      <c r="F22" s="353">
        <f>'Current Period'!G19+'Prior Periods'!G22</f>
        <v>0</v>
      </c>
      <c r="G22" s="353">
        <f>'Current Period'!H19+'Prior Periods'!H22</f>
        <v>0</v>
      </c>
      <c r="H22" s="353">
        <f>'Current Period'!I19+'Prior Periods'!I22</f>
        <v>0</v>
      </c>
      <c r="I22" s="353">
        <f>'Current Period'!J19+'Prior Periods'!J22</f>
        <v>0</v>
      </c>
      <c r="J22" s="353">
        <f t="shared" si="0"/>
        <v>0</v>
      </c>
      <c r="K22" s="339"/>
      <c r="L22" s="339">
        <f t="shared" ref="L22:L26" si="2">E22-J22</f>
        <v>0</v>
      </c>
      <c r="M22" s="592" t="str">
        <f t="shared" ref="M22:M26" si="3">IF(E22-J22=L22," ","Out of Balance")</f>
        <v xml:space="preserve"> </v>
      </c>
      <c r="N22" s="593" t="str">
        <f t="shared" si="1"/>
        <v>Out of Balance</v>
      </c>
    </row>
    <row r="23" spans="2:14" ht="18" x14ac:dyDescent="0.25">
      <c r="B23" s="319">
        <v>22</v>
      </c>
      <c r="C23" s="325" t="s">
        <v>99</v>
      </c>
      <c r="D23" s="353">
        <f>'Current Period'!D20+'Prior Periods'!D23</f>
        <v>0</v>
      </c>
      <c r="E23" s="353">
        <f>'Current Period'!E20+'Prior Periods'!E23</f>
        <v>0</v>
      </c>
      <c r="F23" s="353">
        <f>'Current Period'!G20+'Prior Periods'!G23</f>
        <v>0</v>
      </c>
      <c r="G23" s="353">
        <f>'Current Period'!H20+'Prior Periods'!H23</f>
        <v>0</v>
      </c>
      <c r="H23" s="353">
        <f>'Current Period'!I20+'Prior Periods'!I23</f>
        <v>0</v>
      </c>
      <c r="I23" s="353">
        <f>'Current Period'!J20+'Prior Periods'!J23</f>
        <v>0</v>
      </c>
      <c r="J23" s="353">
        <f>SUM(F23+H23+I23)</f>
        <v>0</v>
      </c>
      <c r="K23" s="339"/>
      <c r="L23" s="339">
        <f>E23-J23</f>
        <v>0</v>
      </c>
      <c r="M23" s="592" t="str">
        <f t="shared" si="3"/>
        <v xml:space="preserve"> </v>
      </c>
      <c r="N23" s="593" t="str">
        <f t="shared" si="1"/>
        <v>Out of Balance</v>
      </c>
    </row>
    <row r="24" spans="2:14" ht="18" x14ac:dyDescent="0.25">
      <c r="B24" s="319">
        <v>23</v>
      </c>
      <c r="C24" s="325" t="s">
        <v>62</v>
      </c>
      <c r="D24" s="353">
        <f>'Current Period'!D21+'Prior Periods'!D24</f>
        <v>0</v>
      </c>
      <c r="E24" s="353">
        <f>'Current Period'!E21+'Prior Periods'!E24</f>
        <v>0</v>
      </c>
      <c r="F24" s="353">
        <f>'Current Period'!G21+'Prior Periods'!G24</f>
        <v>0</v>
      </c>
      <c r="G24" s="353">
        <f>'Current Period'!H21+'Prior Periods'!H24</f>
        <v>0</v>
      </c>
      <c r="H24" s="353">
        <f>'Current Period'!I21+'Prior Periods'!I24</f>
        <v>0</v>
      </c>
      <c r="I24" s="353">
        <f>'Current Period'!J21+'Prior Periods'!J24</f>
        <v>0</v>
      </c>
      <c r="J24" s="353">
        <f t="shared" ref="J24:J26" si="4">SUM(F24+H24+I24)</f>
        <v>0</v>
      </c>
      <c r="K24" s="339"/>
      <c r="L24" s="339">
        <f t="shared" si="2"/>
        <v>0</v>
      </c>
      <c r="M24" s="592" t="str">
        <f t="shared" si="3"/>
        <v xml:space="preserve"> </v>
      </c>
      <c r="N24" s="593" t="str">
        <f t="shared" si="1"/>
        <v>Out of Balance</v>
      </c>
    </row>
    <row r="25" spans="2:14" ht="18" x14ac:dyDescent="0.25">
      <c r="B25" s="319">
        <v>24</v>
      </c>
      <c r="C25" s="329" t="s">
        <v>197</v>
      </c>
      <c r="D25" s="353">
        <f>'Current Period'!D22+'Prior Periods'!D25</f>
        <v>0</v>
      </c>
      <c r="E25" s="353">
        <f>'Current Period'!E22+'Prior Periods'!E25</f>
        <v>0</v>
      </c>
      <c r="F25" s="353">
        <f>'Current Period'!G22+'Prior Periods'!G25</f>
        <v>0</v>
      </c>
      <c r="G25" s="353">
        <f>'Current Period'!H22+'Prior Periods'!H25</f>
        <v>0</v>
      </c>
      <c r="H25" s="353">
        <f>'Current Period'!I22+'Prior Periods'!I25</f>
        <v>0</v>
      </c>
      <c r="I25" s="353">
        <f>'Current Period'!J22+'Prior Periods'!J25</f>
        <v>0</v>
      </c>
      <c r="J25" s="353">
        <f t="shared" si="4"/>
        <v>0</v>
      </c>
      <c r="K25" s="344"/>
      <c r="L25" s="339">
        <f t="shared" si="2"/>
        <v>0</v>
      </c>
      <c r="M25" s="592" t="str">
        <f t="shared" si="3"/>
        <v xml:space="preserve"> </v>
      </c>
      <c r="N25" s="593" t="str">
        <f t="shared" si="1"/>
        <v>Out of Balance</v>
      </c>
    </row>
    <row r="26" spans="2:14" ht="18" x14ac:dyDescent="0.25">
      <c r="B26" s="319">
        <v>25</v>
      </c>
      <c r="C26" s="325" t="s">
        <v>63</v>
      </c>
      <c r="D26" s="353">
        <f>'Current Period'!D23+'Prior Periods'!D26</f>
        <v>0</v>
      </c>
      <c r="E26" s="353">
        <f>'Current Period'!E23+'Prior Periods'!E26</f>
        <v>0</v>
      </c>
      <c r="F26" s="353">
        <f>'Current Period'!G23+'Prior Periods'!G26</f>
        <v>0</v>
      </c>
      <c r="G26" s="353">
        <f>'Current Period'!H23+'Prior Periods'!H26</f>
        <v>0</v>
      </c>
      <c r="H26" s="353">
        <f>'Current Period'!I23+'Prior Periods'!I26</f>
        <v>0</v>
      </c>
      <c r="I26" s="353">
        <f>'Current Period'!J23+'Prior Periods'!J26</f>
        <v>0</v>
      </c>
      <c r="J26" s="353">
        <f t="shared" si="4"/>
        <v>0</v>
      </c>
      <c r="K26" s="344"/>
      <c r="L26" s="339">
        <f t="shared" si="2"/>
        <v>0</v>
      </c>
      <c r="M26" s="592" t="str">
        <f t="shared" si="3"/>
        <v xml:space="preserve"> </v>
      </c>
      <c r="N26" s="593" t="str">
        <f t="shared" si="1"/>
        <v>Out of Balance</v>
      </c>
    </row>
    <row r="27" spans="2:14" ht="23.25" customHeight="1" x14ac:dyDescent="0.25">
      <c r="B27" s="330">
        <v>26</v>
      </c>
      <c r="C27" s="331" t="s">
        <v>366</v>
      </c>
      <c r="D27" s="354">
        <f t="shared" ref="D27" si="5">SUM(D21:D26)</f>
        <v>0</v>
      </c>
      <c r="E27" s="354">
        <f t="shared" ref="E27:J27" si="6">SUM(E21:E26)</f>
        <v>0</v>
      </c>
      <c r="F27" s="354">
        <f t="shared" si="6"/>
        <v>0</v>
      </c>
      <c r="G27" s="354">
        <f t="shared" si="6"/>
        <v>0</v>
      </c>
      <c r="H27" s="354">
        <f t="shared" si="6"/>
        <v>0</v>
      </c>
      <c r="I27" s="354">
        <f t="shared" si="6"/>
        <v>0</v>
      </c>
      <c r="J27" s="354">
        <f t="shared" si="6"/>
        <v>0</v>
      </c>
      <c r="K27" s="332">
        <f>SUM(K21:K26)</f>
        <v>0</v>
      </c>
      <c r="L27" s="332">
        <f>SUM(L21:L26)</f>
        <v>0</v>
      </c>
      <c r="M27" s="594"/>
      <c r="N27" s="595"/>
    </row>
    <row r="28" spans="2:14" ht="13.5" hidden="1" thickBot="1" x14ac:dyDescent="0.25">
      <c r="B28" s="561" t="s">
        <v>214</v>
      </c>
      <c r="C28" s="562"/>
      <c r="D28" s="562"/>
      <c r="E28" s="562"/>
      <c r="F28" s="562"/>
      <c r="G28" s="562"/>
      <c r="H28" s="562"/>
      <c r="I28" s="562"/>
      <c r="J28" s="563"/>
      <c r="K28" s="563"/>
      <c r="L28" s="563"/>
      <c r="M28" s="563"/>
      <c r="N28" s="564"/>
    </row>
    <row r="29" spans="2:14" hidden="1" x14ac:dyDescent="0.2">
      <c r="B29" s="119"/>
      <c r="C29" s="120" t="s">
        <v>215</v>
      </c>
      <c r="D29" s="194" t="s">
        <v>200</v>
      </c>
      <c r="E29" s="218" t="s">
        <v>260</v>
      </c>
      <c r="F29" s="218" t="s">
        <v>232</v>
      </c>
      <c r="G29" s="548" t="s">
        <v>77</v>
      </c>
      <c r="H29" s="549"/>
      <c r="I29" s="550" t="s">
        <v>100</v>
      </c>
      <c r="J29" s="551"/>
      <c r="K29" s="551"/>
      <c r="L29" s="551"/>
      <c r="M29" s="551"/>
      <c r="N29" s="552"/>
    </row>
    <row r="30" spans="2:14" hidden="1" x14ac:dyDescent="0.2">
      <c r="B30" s="121" t="s">
        <v>30</v>
      </c>
      <c r="C30" s="92" t="s">
        <v>311</v>
      </c>
      <c r="D30" s="92" t="s">
        <v>312</v>
      </c>
      <c r="E30" s="92" t="s">
        <v>313</v>
      </c>
      <c r="F30" s="92" t="s">
        <v>314</v>
      </c>
      <c r="G30" s="533" t="s">
        <v>315</v>
      </c>
      <c r="H30" s="534"/>
      <c r="I30" s="535" t="s">
        <v>316</v>
      </c>
      <c r="J30" s="536"/>
      <c r="K30" s="536"/>
      <c r="L30" s="536"/>
      <c r="M30" s="536"/>
      <c r="N30" s="537"/>
    </row>
    <row r="31" spans="2:14" hidden="1" x14ac:dyDescent="0.2">
      <c r="B31" s="121">
        <v>27</v>
      </c>
      <c r="C31" s="122" t="s">
        <v>73</v>
      </c>
      <c r="D31" s="195" t="e">
        <f>IF((#REF!)&gt;0,SUM((#REF!+#REF!+#REF!)/(#REF!)),"")</f>
        <v>#REF!</v>
      </c>
      <c r="E31" s="195" t="e">
        <f>IF((#REF!)&gt;0,SUM((#REF!+#REF!+#REF!)/(#REF!)),"")</f>
        <v>#REF!</v>
      </c>
      <c r="F31" s="186" t="str">
        <f>IF((E27)&gt;0,SUM((F27+H27+I27)/(E27)),"")</f>
        <v/>
      </c>
      <c r="G31" s="538" t="s">
        <v>383</v>
      </c>
      <c r="H31" s="539"/>
      <c r="I31" s="540" t="s">
        <v>198</v>
      </c>
      <c r="J31" s="541"/>
      <c r="K31" s="541"/>
      <c r="L31" s="541"/>
      <c r="M31" s="541"/>
      <c r="N31" s="542"/>
    </row>
    <row r="32" spans="2:14" ht="13.5" hidden="1" thickBot="1" x14ac:dyDescent="0.25">
      <c r="B32" s="123">
        <v>28</v>
      </c>
      <c r="C32" s="124" t="s">
        <v>75</v>
      </c>
      <c r="D32" s="187" t="e">
        <f>IF((#REF!-#REF!-#REF!)&gt;0,SUM((#REF!)/(#REF!-#REF!-#REF!)),"")</f>
        <v>#REF!</v>
      </c>
      <c r="E32" s="187" t="e">
        <f>IF((#REF!-#REF!-#REF!)&gt;0,SUM((#REF!)/(#REF!-#REF!-#REF!)),"")</f>
        <v>#REF!</v>
      </c>
      <c r="F32" s="187" t="str">
        <f>IF((E27-H27-I27)&gt;0,SUM((F27)/(E27-H27-I27)),"")</f>
        <v/>
      </c>
      <c r="G32" s="543" t="s">
        <v>384</v>
      </c>
      <c r="H32" s="544"/>
      <c r="I32" s="545" t="s">
        <v>199</v>
      </c>
      <c r="J32" s="546"/>
      <c r="K32" s="546"/>
      <c r="L32" s="546"/>
      <c r="M32" s="546"/>
      <c r="N32" s="547"/>
    </row>
    <row r="33" spans="2:14" ht="13.5" hidden="1" thickBot="1" x14ac:dyDescent="0.25">
      <c r="B33" s="586" t="s">
        <v>211</v>
      </c>
      <c r="C33" s="587"/>
      <c r="D33" s="587"/>
      <c r="E33" s="587"/>
      <c r="F33" s="587"/>
      <c r="G33" s="587"/>
      <c r="H33" s="587"/>
      <c r="I33" s="587"/>
      <c r="J33" s="588"/>
      <c r="K33" s="588"/>
      <c r="L33" s="588"/>
      <c r="M33" s="588"/>
      <c r="N33" s="589"/>
    </row>
    <row r="34" spans="2:14" ht="38.25" hidden="1" x14ac:dyDescent="0.2">
      <c r="B34" s="125"/>
      <c r="C34" s="126"/>
      <c r="D34" s="127" t="s">
        <v>274</v>
      </c>
      <c r="E34" s="127" t="s">
        <v>382</v>
      </c>
      <c r="F34" s="128" t="s">
        <v>276</v>
      </c>
      <c r="G34" s="128" t="s">
        <v>275</v>
      </c>
      <c r="H34" s="127" t="s">
        <v>231</v>
      </c>
      <c r="I34" s="127" t="s">
        <v>212</v>
      </c>
      <c r="J34" s="128" t="s">
        <v>306</v>
      </c>
      <c r="K34" s="127" t="s">
        <v>82</v>
      </c>
      <c r="L34" s="127" t="s">
        <v>209</v>
      </c>
      <c r="M34" s="127" t="s">
        <v>210</v>
      </c>
      <c r="N34" s="129" t="s">
        <v>96</v>
      </c>
    </row>
    <row r="35" spans="2:14" hidden="1" x14ac:dyDescent="0.2">
      <c r="B35" s="112" t="s">
        <v>30</v>
      </c>
      <c r="C35" s="102" t="s">
        <v>61</v>
      </c>
      <c r="D35" s="113" t="s">
        <v>243</v>
      </c>
      <c r="E35" s="113" t="s">
        <v>245</v>
      </c>
      <c r="F35" s="113" t="s">
        <v>244</v>
      </c>
      <c r="G35" s="113" t="s">
        <v>246</v>
      </c>
      <c r="H35" s="113" t="s">
        <v>327</v>
      </c>
      <c r="I35" s="113" t="s">
        <v>247</v>
      </c>
      <c r="J35" s="113" t="s">
        <v>328</v>
      </c>
      <c r="K35" s="113" t="s">
        <v>249</v>
      </c>
      <c r="L35" s="113" t="s">
        <v>248</v>
      </c>
      <c r="M35" s="113" t="s">
        <v>329</v>
      </c>
      <c r="N35" s="130" t="s">
        <v>330</v>
      </c>
    </row>
    <row r="36" spans="2:14" hidden="1" x14ac:dyDescent="0.2">
      <c r="B36" s="101">
        <v>29</v>
      </c>
      <c r="C36" s="102" t="s">
        <v>72</v>
      </c>
      <c r="D36" s="19"/>
      <c r="E36" s="19"/>
      <c r="F36" s="19"/>
      <c r="G36" s="19"/>
      <c r="H36" s="219"/>
      <c r="I36" s="19"/>
      <c r="J36" s="11"/>
      <c r="K36" s="19"/>
      <c r="L36" s="19"/>
      <c r="M36" s="19"/>
      <c r="N36" s="189" t="str">
        <f t="shared" ref="N36" si="7">IF(E36+K36=M36," ","Out of Balance")</f>
        <v xml:space="preserve"> </v>
      </c>
    </row>
    <row r="37" spans="2:14" hidden="1" x14ac:dyDescent="0.2">
      <c r="B37" s="101">
        <v>30</v>
      </c>
      <c r="C37" s="105" t="s">
        <v>83</v>
      </c>
      <c r="D37" s="15"/>
      <c r="E37" s="6"/>
      <c r="F37" s="11"/>
      <c r="G37" s="11"/>
      <c r="H37" s="11"/>
      <c r="I37" s="11"/>
      <c r="J37" s="11"/>
      <c r="K37" s="190">
        <f>G37-H37-I37-J37</f>
        <v>0</v>
      </c>
      <c r="L37" s="25"/>
      <c r="M37" s="25"/>
      <c r="N37" s="189" t="str">
        <f>IF(E37+K37=M37," ","Out of Balance")</f>
        <v xml:space="preserve"> </v>
      </c>
    </row>
    <row r="38" spans="2:14" hidden="1" x14ac:dyDescent="0.2">
      <c r="B38" s="101">
        <f t="shared" ref="B38:B43" si="8">B37+1</f>
        <v>31</v>
      </c>
      <c r="C38" s="105" t="s">
        <v>84</v>
      </c>
      <c r="D38" s="11"/>
      <c r="E38" s="6"/>
      <c r="F38" s="11"/>
      <c r="G38" s="11"/>
      <c r="H38" s="11"/>
      <c r="I38" s="11"/>
      <c r="J38" s="11"/>
      <c r="K38" s="190">
        <f>G38-H38-I38-J38</f>
        <v>0</v>
      </c>
      <c r="L38" s="25"/>
      <c r="M38" s="25"/>
      <c r="N38" s="189" t="str">
        <f>IF(E38+K38=M38," ","Out of Balance")</f>
        <v xml:space="preserve"> </v>
      </c>
    </row>
    <row r="39" spans="2:14" hidden="1" x14ac:dyDescent="0.2">
      <c r="B39" s="101">
        <f t="shared" si="8"/>
        <v>32</v>
      </c>
      <c r="C39" s="105" t="s">
        <v>99</v>
      </c>
      <c r="D39" s="11"/>
      <c r="E39" s="6"/>
      <c r="F39" s="11"/>
      <c r="G39" s="11"/>
      <c r="H39" s="11"/>
      <c r="I39" s="11"/>
      <c r="J39" s="11"/>
      <c r="K39" s="190">
        <f t="shared" ref="K39:K42" si="9">G39-H39-I39-J39</f>
        <v>0</v>
      </c>
      <c r="L39" s="25"/>
      <c r="M39" s="25"/>
      <c r="N39" s="189" t="str">
        <f t="shared" ref="N39:N42" si="10">IF(E39+K39=M39," ","Out of Balance")</f>
        <v xml:space="preserve"> </v>
      </c>
    </row>
    <row r="40" spans="2:14" hidden="1" x14ac:dyDescent="0.2">
      <c r="B40" s="101">
        <f t="shared" si="8"/>
        <v>33</v>
      </c>
      <c r="C40" s="105" t="s">
        <v>62</v>
      </c>
      <c r="D40" s="11"/>
      <c r="E40" s="6"/>
      <c r="F40" s="11"/>
      <c r="G40" s="11"/>
      <c r="H40" s="11"/>
      <c r="I40" s="11"/>
      <c r="J40" s="11"/>
      <c r="K40" s="190">
        <f>G40-H40-I40-J40</f>
        <v>0</v>
      </c>
      <c r="L40" s="25"/>
      <c r="M40" s="25"/>
      <c r="N40" s="189" t="str">
        <f>IF(E40+K40=M40," ","Out of Balance")</f>
        <v xml:space="preserve"> </v>
      </c>
    </row>
    <row r="41" spans="2:14" hidden="1" x14ac:dyDescent="0.2">
      <c r="B41" s="101">
        <f t="shared" si="8"/>
        <v>34</v>
      </c>
      <c r="C41" s="106" t="s">
        <v>201</v>
      </c>
      <c r="D41" s="11"/>
      <c r="E41" s="6"/>
      <c r="F41" s="11"/>
      <c r="G41" s="11"/>
      <c r="H41" s="11"/>
      <c r="I41" s="11"/>
      <c r="J41" s="11"/>
      <c r="K41" s="190">
        <f t="shared" si="9"/>
        <v>0</v>
      </c>
      <c r="L41" s="25"/>
      <c r="M41" s="25"/>
      <c r="N41" s="189" t="str">
        <f t="shared" si="10"/>
        <v xml:space="preserve"> </v>
      </c>
    </row>
    <row r="42" spans="2:14" hidden="1" x14ac:dyDescent="0.2">
      <c r="B42" s="101">
        <f t="shared" si="8"/>
        <v>35</v>
      </c>
      <c r="C42" s="105" t="s">
        <v>63</v>
      </c>
      <c r="D42" s="11"/>
      <c r="E42" s="6"/>
      <c r="F42" s="11"/>
      <c r="G42" s="11"/>
      <c r="H42" s="11"/>
      <c r="I42" s="11"/>
      <c r="J42" s="11"/>
      <c r="K42" s="190">
        <f t="shared" si="9"/>
        <v>0</v>
      </c>
      <c r="L42" s="25"/>
      <c r="M42" s="25"/>
      <c r="N42" s="189" t="str">
        <f t="shared" si="10"/>
        <v xml:space="preserve"> </v>
      </c>
    </row>
    <row r="43" spans="2:14" ht="13.5" hidden="1" thickBot="1" x14ac:dyDescent="0.25">
      <c r="B43" s="114">
        <f t="shared" si="8"/>
        <v>36</v>
      </c>
      <c r="C43" s="115" t="s">
        <v>365</v>
      </c>
      <c r="D43" s="179">
        <f t="shared" ref="D43:J43" si="11">SUM(D37:D42)</f>
        <v>0</v>
      </c>
      <c r="E43" s="179">
        <f t="shared" si="11"/>
        <v>0</v>
      </c>
      <c r="F43" s="179">
        <f t="shared" si="11"/>
        <v>0</v>
      </c>
      <c r="G43" s="179">
        <f t="shared" si="11"/>
        <v>0</v>
      </c>
      <c r="H43" s="179">
        <f t="shared" si="11"/>
        <v>0</v>
      </c>
      <c r="I43" s="179">
        <f t="shared" si="11"/>
        <v>0</v>
      </c>
      <c r="J43" s="179">
        <f t="shared" si="11"/>
        <v>0</v>
      </c>
      <c r="K43" s="179">
        <f>SUM(K37:K42)</f>
        <v>0</v>
      </c>
      <c r="L43" s="179">
        <f>SUM(L37:L42)</f>
        <v>0</v>
      </c>
      <c r="M43" s="179">
        <f>SUM(M37:M42)</f>
        <v>0</v>
      </c>
      <c r="N43" s="188"/>
    </row>
    <row r="44" spans="2:14" ht="18" hidden="1" x14ac:dyDescent="0.25">
      <c r="B44" s="131"/>
      <c r="C44" s="88"/>
      <c r="D44" s="88"/>
      <c r="E44" s="88"/>
      <c r="F44" s="88"/>
      <c r="G44" s="88"/>
      <c r="H44" s="132"/>
      <c r="I44" s="88"/>
      <c r="J44" s="118"/>
      <c r="K44" s="118"/>
      <c r="L44" s="118"/>
      <c r="M44" s="118"/>
      <c r="N44" s="133"/>
    </row>
    <row r="45" spans="2:14" hidden="1" x14ac:dyDescent="0.2">
      <c r="B45" s="134" t="s">
        <v>67</v>
      </c>
      <c r="C45" s="135"/>
      <c r="D45" s="136"/>
      <c r="E45" s="135"/>
      <c r="F45" s="135"/>
      <c r="G45" s="137"/>
      <c r="H45" s="85"/>
      <c r="I45" s="138" t="s">
        <v>68</v>
      </c>
      <c r="J45" s="135"/>
      <c r="K45" s="136"/>
      <c r="L45" s="135"/>
      <c r="M45" s="135"/>
      <c r="N45" s="139"/>
    </row>
    <row r="46" spans="2:14" hidden="1" x14ac:dyDescent="0.2">
      <c r="B46" s="140"/>
      <c r="C46" s="141"/>
      <c r="D46" s="141"/>
      <c r="E46" s="141"/>
      <c r="F46" s="141"/>
      <c r="G46" s="142"/>
      <c r="H46" s="12"/>
      <c r="I46" s="143"/>
      <c r="J46" s="141"/>
      <c r="K46" s="141"/>
      <c r="L46" s="141"/>
      <c r="M46" s="141"/>
      <c r="N46" s="144"/>
    </row>
    <row r="47" spans="2:14" hidden="1" x14ac:dyDescent="0.2">
      <c r="B47" s="140"/>
      <c r="C47" s="141"/>
      <c r="D47" s="141"/>
      <c r="E47" s="141"/>
      <c r="F47" s="141"/>
      <c r="G47" s="142"/>
      <c r="H47" s="145"/>
      <c r="I47" s="146"/>
      <c r="J47" s="147"/>
      <c r="K47" s="141"/>
      <c r="L47" s="147"/>
      <c r="M47" s="147"/>
      <c r="N47" s="148"/>
    </row>
    <row r="48" spans="2:14" ht="13.5" hidden="1" thickBot="1" x14ac:dyDescent="0.25">
      <c r="B48" s="149"/>
      <c r="C48" s="150"/>
      <c r="D48" s="147"/>
      <c r="E48" s="150"/>
      <c r="F48" s="150"/>
      <c r="G48" s="151"/>
      <c r="H48" s="141"/>
      <c r="I48" s="152"/>
      <c r="J48" s="150"/>
      <c r="K48" s="147"/>
      <c r="L48" s="150"/>
      <c r="M48" s="150"/>
      <c r="N48" s="153"/>
    </row>
    <row r="49" spans="2:14" hidden="1" x14ac:dyDescent="0.2">
      <c r="B49" s="140" t="s">
        <v>26</v>
      </c>
      <c r="C49" s="141"/>
      <c r="D49" s="12"/>
      <c r="E49" s="154" t="s">
        <v>31</v>
      </c>
      <c r="F49" s="141"/>
      <c r="G49" s="142"/>
      <c r="H49" s="141"/>
      <c r="I49" s="143" t="s">
        <v>26</v>
      </c>
      <c r="J49" s="141"/>
      <c r="K49" s="12"/>
      <c r="L49" s="154" t="s">
        <v>31</v>
      </c>
      <c r="M49" s="141"/>
      <c r="N49" s="144"/>
    </row>
    <row r="50" spans="2:14" hidden="1" x14ac:dyDescent="0.2">
      <c r="B50" s="140"/>
      <c r="C50" s="141"/>
      <c r="D50" s="145"/>
      <c r="E50" s="141"/>
      <c r="F50" s="141"/>
      <c r="G50" s="142"/>
      <c r="H50" s="145"/>
      <c r="I50" s="143"/>
      <c r="J50" s="141"/>
      <c r="K50" s="145"/>
      <c r="L50" s="141"/>
      <c r="M50" s="141"/>
      <c r="N50" s="144"/>
    </row>
    <row r="51" spans="2:14" ht="13.5" hidden="1" thickBot="1" x14ac:dyDescent="0.25">
      <c r="B51" s="155"/>
      <c r="C51" s="156"/>
      <c r="D51" s="141"/>
      <c r="E51" s="150"/>
      <c r="F51" s="150"/>
      <c r="G51" s="151"/>
      <c r="H51" s="141"/>
      <c r="I51" s="157"/>
      <c r="J51" s="156"/>
      <c r="K51" s="141"/>
      <c r="L51" s="150"/>
      <c r="M51" s="150"/>
      <c r="N51" s="153"/>
    </row>
    <row r="52" spans="2:14" hidden="1" x14ac:dyDescent="0.2">
      <c r="B52" s="530" t="s">
        <v>98</v>
      </c>
      <c r="C52" s="531"/>
      <c r="D52" s="158"/>
      <c r="E52" s="159" t="s">
        <v>266</v>
      </c>
      <c r="F52" s="158"/>
      <c r="G52" s="160"/>
      <c r="H52" s="141"/>
      <c r="I52" s="532" t="s">
        <v>98</v>
      </c>
      <c r="J52" s="531"/>
      <c r="K52" s="158"/>
      <c r="L52" s="159" t="s">
        <v>35</v>
      </c>
      <c r="M52" s="158"/>
      <c r="N52" s="161"/>
    </row>
    <row r="53" spans="2:14" hidden="1" x14ac:dyDescent="0.2">
      <c r="B53" s="162"/>
      <c r="C53" s="163"/>
      <c r="D53" s="141"/>
      <c r="E53" s="154"/>
      <c r="F53" s="141"/>
      <c r="G53" s="141"/>
      <c r="H53" s="141"/>
      <c r="I53" s="85"/>
      <c r="J53" s="85"/>
      <c r="K53" s="85"/>
      <c r="L53" s="85"/>
      <c r="M53" s="85"/>
      <c r="N53" s="164"/>
    </row>
    <row r="54" spans="2:14" ht="3" customHeight="1" thickBot="1" x14ac:dyDescent="0.25">
      <c r="B54" s="165"/>
      <c r="C54" s="166"/>
      <c r="D54" s="166"/>
      <c r="E54" s="166"/>
      <c r="F54" s="166"/>
      <c r="G54" s="166"/>
      <c r="H54" s="166"/>
      <c r="I54" s="166"/>
      <c r="J54" s="166"/>
      <c r="K54" s="166"/>
      <c r="L54" s="166"/>
      <c r="M54" s="166"/>
      <c r="N54" s="167"/>
    </row>
    <row r="55" spans="2:14" ht="9.75" customHeight="1" x14ac:dyDescent="0.2">
      <c r="C55" s="168"/>
    </row>
  </sheetData>
  <sheetProtection algorithmName="SHA-512" hashValue="apZaEqIq5TxKCFURsshKL7Zv9RPFdS9RFErgn3N9zlZWgmtCFmFI47dFP5bSznXb02FlSOkTCrSG1Kimv8+/ug==" saltValue="63ubgPaZxhX1n4I+hU/xnA==" spinCount="100000" sheet="1" formatCells="0"/>
  <mergeCells count="23">
    <mergeCell ref="B17:N17"/>
    <mergeCell ref="G29:H29"/>
    <mergeCell ref="I29:N29"/>
    <mergeCell ref="M18:N18"/>
    <mergeCell ref="M19:N19"/>
    <mergeCell ref="M20:N20"/>
    <mergeCell ref="M21:N21"/>
    <mergeCell ref="M22:N22"/>
    <mergeCell ref="M23:N23"/>
    <mergeCell ref="M24:N24"/>
    <mergeCell ref="M25:N25"/>
    <mergeCell ref="M26:N26"/>
    <mergeCell ref="M27:N27"/>
    <mergeCell ref="B28:N28"/>
    <mergeCell ref="B33:N33"/>
    <mergeCell ref="B52:C52"/>
    <mergeCell ref="I52:J52"/>
    <mergeCell ref="G30:H30"/>
    <mergeCell ref="I30:N30"/>
    <mergeCell ref="G31:H31"/>
    <mergeCell ref="I31:N31"/>
    <mergeCell ref="G32:H32"/>
    <mergeCell ref="I32:N32"/>
  </mergeCells>
  <pageMargins left="0.7" right="0.7" top="0.75" bottom="0.75" header="0.3" footer="0.3"/>
  <pageSetup scale="40" orientation="landscape" r:id="rId1"/>
  <headerFooter>
    <oddHeader>&amp;C&amp;14
Annual Financial Report &amp;R&amp;"Arial,Bold"&amp;12Tab 4</oddHeader>
  </headerFooter>
  <ignoredErrors>
    <ignoredError sqref="L21:L23 L25:L26 L24" unlocked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B1:N57"/>
  <sheetViews>
    <sheetView showGridLines="0" topLeftCell="A4" zoomScale="60" zoomScaleNormal="60" zoomScaleSheetLayoutView="80" workbookViewId="0">
      <selection activeCell="M83" sqref="M83"/>
    </sheetView>
  </sheetViews>
  <sheetFormatPr defaultColWidth="9.28515625" defaultRowHeight="12.75" x14ac:dyDescent="0.2"/>
  <cols>
    <col min="1" max="1" width="9.28515625" style="13"/>
    <col min="2" max="2" width="7.7109375" style="13" customWidth="1"/>
    <col min="3" max="3" width="29.85546875" style="13" customWidth="1"/>
    <col min="4" max="4" width="24.42578125" style="13" customWidth="1"/>
    <col min="5" max="5" width="23.140625" style="13" customWidth="1"/>
    <col min="6" max="6" width="24.42578125" style="13" customWidth="1"/>
    <col min="7" max="7" width="22.42578125" style="13" customWidth="1"/>
    <col min="8" max="8" width="32" style="13" customWidth="1"/>
    <col min="9" max="9" width="24" style="13" customWidth="1"/>
    <col min="10" max="10" width="26.5703125" style="13" customWidth="1"/>
    <col min="11" max="11" width="23.28515625" style="13" customWidth="1"/>
    <col min="12" max="12" width="23.42578125" style="13" customWidth="1"/>
    <col min="13" max="13" width="20.7109375" style="13" customWidth="1"/>
    <col min="14" max="14" width="21" style="13" customWidth="1"/>
    <col min="15" max="16384" width="9.28515625" style="13"/>
  </cols>
  <sheetData>
    <row r="1" spans="2:14" s="223" customFormat="1" ht="18" x14ac:dyDescent="0.25">
      <c r="C1" s="225"/>
      <c r="D1" s="225"/>
      <c r="E1" s="225"/>
      <c r="F1" s="225"/>
      <c r="G1" s="225"/>
      <c r="H1" s="225"/>
      <c r="I1" s="88"/>
    </row>
    <row r="2" spans="2:14" s="223" customFormat="1" x14ac:dyDescent="0.2">
      <c r="B2" s="226"/>
      <c r="C2" s="227"/>
      <c r="D2" s="228"/>
      <c r="E2" s="228"/>
      <c r="F2" s="228"/>
      <c r="G2" s="228"/>
      <c r="H2" s="228"/>
      <c r="I2" s="228"/>
      <c r="J2" s="228"/>
      <c r="K2" s="229"/>
      <c r="L2" s="228"/>
      <c r="M2" s="228"/>
      <c r="N2" s="228"/>
    </row>
    <row r="3" spans="2:14" s="223" customFormat="1" x14ac:dyDescent="0.2">
      <c r="B3" s="226"/>
      <c r="C3" s="227"/>
      <c r="D3" s="228"/>
      <c r="E3" s="228"/>
      <c r="F3" s="228"/>
      <c r="G3" s="228"/>
      <c r="H3" s="228"/>
      <c r="I3" s="228"/>
      <c r="J3" s="228"/>
      <c r="K3" s="229"/>
      <c r="L3" s="228"/>
      <c r="M3" s="228"/>
      <c r="N3" s="228"/>
    </row>
    <row r="4" spans="2:14" s="223" customFormat="1" x14ac:dyDescent="0.2">
      <c r="B4" s="226"/>
      <c r="C4" s="227"/>
      <c r="D4" s="228"/>
      <c r="E4" s="228"/>
      <c r="F4" s="228"/>
      <c r="G4" s="228"/>
      <c r="H4" s="228"/>
      <c r="I4" s="228"/>
      <c r="J4" s="228"/>
      <c r="K4" s="229"/>
      <c r="L4" s="228"/>
      <c r="M4" s="228"/>
      <c r="N4" s="228"/>
    </row>
    <row r="5" spans="2:14" s="223" customFormat="1" x14ac:dyDescent="0.2">
      <c r="B5" s="226"/>
      <c r="C5" s="227"/>
      <c r="D5" s="228"/>
      <c r="E5" s="228"/>
      <c r="F5" s="228"/>
      <c r="G5" s="228"/>
      <c r="H5" s="228"/>
      <c r="I5" s="228"/>
      <c r="J5" s="228"/>
      <c r="K5" s="229"/>
      <c r="L5" s="228"/>
      <c r="M5" s="228"/>
      <c r="N5" s="228"/>
    </row>
    <row r="6" spans="2:14" s="223" customFormat="1" x14ac:dyDescent="0.2">
      <c r="B6" s="226"/>
      <c r="C6" s="227"/>
      <c r="D6" s="228"/>
      <c r="E6" s="228"/>
      <c r="F6" s="228"/>
      <c r="G6" s="228"/>
      <c r="H6" s="228"/>
      <c r="I6" s="228"/>
      <c r="J6" s="228"/>
      <c r="K6" s="229"/>
      <c r="L6" s="228"/>
      <c r="M6" s="228"/>
      <c r="N6" s="228"/>
    </row>
    <row r="7" spans="2:14" s="223" customFormat="1" x14ac:dyDescent="0.2"/>
    <row r="18" spans="2:14" ht="13.5" thickBot="1" x14ac:dyDescent="0.25"/>
    <row r="19" spans="2:14" ht="13.5" hidden="1" thickBot="1" x14ac:dyDescent="0.25">
      <c r="B19" s="561" t="s">
        <v>273</v>
      </c>
      <c r="C19" s="611"/>
      <c r="D19" s="611"/>
      <c r="E19" s="611"/>
      <c r="F19" s="611"/>
      <c r="G19" s="611"/>
      <c r="H19" s="611"/>
      <c r="I19" s="611"/>
      <c r="J19" s="611"/>
      <c r="K19" s="611"/>
      <c r="L19" s="611"/>
      <c r="M19" s="611"/>
      <c r="N19" s="612"/>
    </row>
    <row r="20" spans="2:14" ht="25.5" hidden="1" x14ac:dyDescent="0.2">
      <c r="B20" s="109"/>
      <c r="C20" s="110"/>
      <c r="D20" s="111" t="s">
        <v>412</v>
      </c>
      <c r="E20" s="111" t="s">
        <v>411</v>
      </c>
      <c r="F20" s="97" t="s">
        <v>410</v>
      </c>
      <c r="G20" s="111" t="s">
        <v>413</v>
      </c>
      <c r="H20" s="97" t="s">
        <v>414</v>
      </c>
      <c r="I20" s="97" t="s">
        <v>415</v>
      </c>
      <c r="J20" s="97" t="s">
        <v>427</v>
      </c>
      <c r="K20" s="111" t="s">
        <v>209</v>
      </c>
      <c r="L20" s="111" t="s">
        <v>428</v>
      </c>
      <c r="M20" s="618" t="s">
        <v>96</v>
      </c>
      <c r="N20" s="619"/>
    </row>
    <row r="21" spans="2:14" hidden="1" x14ac:dyDescent="0.2">
      <c r="B21" s="112" t="s">
        <v>30</v>
      </c>
      <c r="C21" s="102" t="s">
        <v>61</v>
      </c>
      <c r="D21" s="113" t="s">
        <v>325</v>
      </c>
      <c r="E21" s="113" t="s">
        <v>213</v>
      </c>
      <c r="F21" s="113" t="s">
        <v>326</v>
      </c>
      <c r="G21" s="90" t="s">
        <v>237</v>
      </c>
      <c r="H21" s="113" t="s">
        <v>375</v>
      </c>
      <c r="I21" s="113" t="s">
        <v>238</v>
      </c>
      <c r="J21" s="113" t="s">
        <v>239</v>
      </c>
      <c r="K21" s="113" t="s">
        <v>240</v>
      </c>
      <c r="L21" s="192" t="s">
        <v>241</v>
      </c>
      <c r="M21" s="555" t="s">
        <v>242</v>
      </c>
      <c r="N21" s="556"/>
    </row>
    <row r="22" spans="2:14" hidden="1" x14ac:dyDescent="0.2">
      <c r="B22" s="101">
        <v>19</v>
      </c>
      <c r="C22" s="102" t="s">
        <v>72</v>
      </c>
      <c r="D22" s="116"/>
      <c r="E22" s="116"/>
      <c r="F22" s="117">
        <f>'Current Period'!G17+'Prior Periods'!G20</f>
        <v>0</v>
      </c>
      <c r="G22" s="90"/>
      <c r="H22" s="90"/>
      <c r="I22" s="90"/>
      <c r="J22" s="184"/>
      <c r="K22" s="90"/>
      <c r="L22" s="90"/>
      <c r="M22" s="555"/>
      <c r="N22" s="556"/>
    </row>
    <row r="23" spans="2:14" hidden="1" x14ac:dyDescent="0.2">
      <c r="B23" s="101">
        <v>20</v>
      </c>
      <c r="C23" s="105" t="s">
        <v>83</v>
      </c>
      <c r="D23" s="184"/>
      <c r="E23" s="184"/>
      <c r="F23" s="117"/>
      <c r="G23" s="185"/>
      <c r="H23" s="185"/>
      <c r="I23" s="185"/>
      <c r="J23" s="184">
        <f>SUM(F23+H23+I23)</f>
        <v>0</v>
      </c>
      <c r="K23" s="169"/>
      <c r="L23" s="196"/>
      <c r="M23" s="557" t="str">
        <f>IF(E23-J23=L23," ","Out of Balance")</f>
        <v xml:space="preserve"> </v>
      </c>
      <c r="N23" s="558" t="str">
        <f t="shared" ref="N23:N28" si="0">IF(I23+K23=M23," ","Out of Balance")</f>
        <v>Out of Balance</v>
      </c>
    </row>
    <row r="24" spans="2:14" hidden="1" x14ac:dyDescent="0.2">
      <c r="B24" s="101">
        <v>21</v>
      </c>
      <c r="C24" s="105" t="s">
        <v>84</v>
      </c>
      <c r="D24" s="184"/>
      <c r="E24" s="184"/>
      <c r="F24" s="117"/>
      <c r="G24" s="185"/>
      <c r="H24" s="185"/>
      <c r="I24" s="185"/>
      <c r="J24" s="184">
        <f t="shared" ref="J24:J28" si="1">SUM(F24+H24+I24)</f>
        <v>0</v>
      </c>
      <c r="K24" s="169"/>
      <c r="L24" s="196"/>
      <c r="M24" s="557" t="str">
        <f t="shared" ref="M24:M28" si="2">IF(E24-J24=L24," ","Out of Balance")</f>
        <v xml:space="preserve"> </v>
      </c>
      <c r="N24" s="558" t="str">
        <f t="shared" si="0"/>
        <v>Out of Balance</v>
      </c>
    </row>
    <row r="25" spans="2:14" hidden="1" x14ac:dyDescent="0.2">
      <c r="B25" s="101">
        <v>22</v>
      </c>
      <c r="C25" s="105" t="s">
        <v>99</v>
      </c>
      <c r="D25" s="184"/>
      <c r="E25" s="184"/>
      <c r="F25" s="117"/>
      <c r="G25" s="185"/>
      <c r="H25" s="185"/>
      <c r="I25" s="185"/>
      <c r="J25" s="184">
        <f t="shared" si="1"/>
        <v>0</v>
      </c>
      <c r="K25" s="169"/>
      <c r="L25" s="196"/>
      <c r="M25" s="557" t="str">
        <f t="shared" si="2"/>
        <v xml:space="preserve"> </v>
      </c>
      <c r="N25" s="558" t="str">
        <f t="shared" si="0"/>
        <v>Out of Balance</v>
      </c>
    </row>
    <row r="26" spans="2:14" hidden="1" x14ac:dyDescent="0.2">
      <c r="B26" s="101">
        <v>23</v>
      </c>
      <c r="C26" s="105" t="s">
        <v>62</v>
      </c>
      <c r="D26" s="184"/>
      <c r="E26" s="184"/>
      <c r="F26" s="117"/>
      <c r="G26" s="185"/>
      <c r="H26" s="185"/>
      <c r="I26" s="185"/>
      <c r="J26" s="184">
        <f>SUM(F26+H26+I26)</f>
        <v>0</v>
      </c>
      <c r="K26" s="169"/>
      <c r="L26" s="196">
        <f t="shared" ref="L26" si="3">E26-J26</f>
        <v>0</v>
      </c>
      <c r="M26" s="557" t="str">
        <f t="shared" si="2"/>
        <v xml:space="preserve"> </v>
      </c>
      <c r="N26" s="558" t="str">
        <f t="shared" si="0"/>
        <v>Out of Balance</v>
      </c>
    </row>
    <row r="27" spans="2:14" hidden="1" x14ac:dyDescent="0.2">
      <c r="B27" s="101">
        <v>24</v>
      </c>
      <c r="C27" s="106" t="s">
        <v>197</v>
      </c>
      <c r="D27" s="184"/>
      <c r="E27" s="184"/>
      <c r="F27" s="117"/>
      <c r="G27" s="185"/>
      <c r="H27" s="185"/>
      <c r="I27" s="185"/>
      <c r="J27" s="184">
        <f t="shared" si="1"/>
        <v>0</v>
      </c>
      <c r="K27" s="75"/>
      <c r="L27" s="196"/>
      <c r="M27" s="557" t="str">
        <f t="shared" si="2"/>
        <v xml:space="preserve"> </v>
      </c>
      <c r="N27" s="558" t="str">
        <f t="shared" si="0"/>
        <v>Out of Balance</v>
      </c>
    </row>
    <row r="28" spans="2:14" hidden="1" x14ac:dyDescent="0.2">
      <c r="B28" s="101">
        <v>25</v>
      </c>
      <c r="C28" s="105" t="s">
        <v>63</v>
      </c>
      <c r="D28" s="184"/>
      <c r="E28" s="184"/>
      <c r="F28" s="117"/>
      <c r="G28" s="185"/>
      <c r="H28" s="185"/>
      <c r="I28" s="185"/>
      <c r="J28" s="184">
        <f t="shared" si="1"/>
        <v>0</v>
      </c>
      <c r="K28" s="75"/>
      <c r="L28" s="196"/>
      <c r="M28" s="557" t="str">
        <f t="shared" si="2"/>
        <v xml:space="preserve"> </v>
      </c>
      <c r="N28" s="558" t="str">
        <f t="shared" si="0"/>
        <v>Out of Balance</v>
      </c>
    </row>
    <row r="29" spans="2:14" ht="13.5" hidden="1" thickBot="1" x14ac:dyDescent="0.25">
      <c r="B29" s="107">
        <v>26</v>
      </c>
      <c r="C29" s="108" t="s">
        <v>366</v>
      </c>
      <c r="D29" s="183">
        <f t="shared" ref="D29" si="4">SUM(D23:D28)</f>
        <v>0</v>
      </c>
      <c r="E29" s="183">
        <f t="shared" ref="E29:J29" si="5">SUM(E23:E28)</f>
        <v>0</v>
      </c>
      <c r="F29" s="183">
        <f t="shared" si="5"/>
        <v>0</v>
      </c>
      <c r="G29" s="183">
        <f t="shared" si="5"/>
        <v>0</v>
      </c>
      <c r="H29" s="183">
        <f t="shared" si="5"/>
        <v>0</v>
      </c>
      <c r="I29" s="183">
        <f t="shared" si="5"/>
        <v>0</v>
      </c>
      <c r="J29" s="183">
        <f t="shared" si="5"/>
        <v>0</v>
      </c>
      <c r="K29" s="174">
        <f>SUM(K23:K28)</f>
        <v>0</v>
      </c>
      <c r="L29" s="174">
        <f>SUM(L23:L28)</f>
        <v>0</v>
      </c>
      <c r="M29" s="559"/>
      <c r="N29" s="560"/>
    </row>
    <row r="30" spans="2:14" ht="18.75" thickBot="1" x14ac:dyDescent="0.25">
      <c r="B30" s="620" t="s">
        <v>214</v>
      </c>
      <c r="C30" s="621"/>
      <c r="D30" s="621"/>
      <c r="E30" s="621"/>
      <c r="F30" s="621"/>
      <c r="G30" s="621"/>
      <c r="H30" s="621"/>
      <c r="I30" s="621"/>
      <c r="J30" s="622"/>
      <c r="K30" s="622"/>
      <c r="L30" s="622"/>
      <c r="M30" s="622"/>
      <c r="N30" s="623"/>
    </row>
    <row r="31" spans="2:14" ht="18" x14ac:dyDescent="0.25">
      <c r="B31" s="355"/>
      <c r="C31" s="356" t="s">
        <v>215</v>
      </c>
      <c r="D31" s="357" t="s">
        <v>200</v>
      </c>
      <c r="E31" s="358" t="s">
        <v>260</v>
      </c>
      <c r="F31" s="358" t="s">
        <v>232</v>
      </c>
      <c r="G31" s="613" t="s">
        <v>77</v>
      </c>
      <c r="H31" s="614"/>
      <c r="I31" s="615" t="s">
        <v>100</v>
      </c>
      <c r="J31" s="616"/>
      <c r="K31" s="616"/>
      <c r="L31" s="616"/>
      <c r="M31" s="616"/>
      <c r="N31" s="617"/>
    </row>
    <row r="32" spans="2:14" ht="34.5" customHeight="1" x14ac:dyDescent="0.25">
      <c r="B32" s="359" t="s">
        <v>30</v>
      </c>
      <c r="C32" s="311" t="s">
        <v>311</v>
      </c>
      <c r="D32" s="311" t="s">
        <v>312</v>
      </c>
      <c r="E32" s="311" t="s">
        <v>313</v>
      </c>
      <c r="F32" s="311" t="s">
        <v>314</v>
      </c>
      <c r="G32" s="596" t="s">
        <v>315</v>
      </c>
      <c r="H32" s="597"/>
      <c r="I32" s="598" t="s">
        <v>316</v>
      </c>
      <c r="J32" s="599"/>
      <c r="K32" s="599"/>
      <c r="L32" s="599"/>
      <c r="M32" s="599"/>
      <c r="N32" s="600"/>
    </row>
    <row r="33" spans="2:14" ht="94.5" customHeight="1" x14ac:dyDescent="0.25">
      <c r="B33" s="359">
        <v>27</v>
      </c>
      <c r="C33" s="360" t="s">
        <v>73</v>
      </c>
      <c r="D33" s="361"/>
      <c r="E33" s="361"/>
      <c r="F33" s="362" t="str">
        <f>IF((E29)&gt;0,SUM((F29+H29+I29)/(E29)),"")</f>
        <v/>
      </c>
      <c r="G33" s="601" t="s">
        <v>446</v>
      </c>
      <c r="H33" s="602"/>
      <c r="I33" s="603" t="s">
        <v>198</v>
      </c>
      <c r="J33" s="604"/>
      <c r="K33" s="604"/>
      <c r="L33" s="604"/>
      <c r="M33" s="604"/>
      <c r="N33" s="605"/>
    </row>
    <row r="34" spans="2:14" ht="63" customHeight="1" thickBot="1" x14ac:dyDescent="0.3">
      <c r="B34" s="363">
        <v>28</v>
      </c>
      <c r="C34" s="364" t="s">
        <v>75</v>
      </c>
      <c r="D34" s="365"/>
      <c r="E34" s="365"/>
      <c r="F34" s="365" t="str">
        <f>IF((E29-H29-I29)&gt;0,SUM((F29)/(E29-H29-I29)),"")</f>
        <v/>
      </c>
      <c r="G34" s="606" t="s">
        <v>447</v>
      </c>
      <c r="H34" s="607"/>
      <c r="I34" s="608" t="s">
        <v>199</v>
      </c>
      <c r="J34" s="609"/>
      <c r="K34" s="609"/>
      <c r="L34" s="609"/>
      <c r="M34" s="609"/>
      <c r="N34" s="610"/>
    </row>
    <row r="35" spans="2:14" ht="13.5" hidden="1" thickBot="1" x14ac:dyDescent="0.25">
      <c r="B35" s="586" t="s">
        <v>211</v>
      </c>
      <c r="C35" s="587"/>
      <c r="D35" s="587"/>
      <c r="E35" s="587"/>
      <c r="F35" s="587"/>
      <c r="G35" s="587"/>
      <c r="H35" s="587"/>
      <c r="I35" s="587"/>
      <c r="J35" s="588"/>
      <c r="K35" s="588"/>
      <c r="L35" s="588"/>
      <c r="M35" s="588"/>
      <c r="N35" s="589"/>
    </row>
    <row r="36" spans="2:14" ht="38.25" hidden="1" x14ac:dyDescent="0.2">
      <c r="B36" s="125"/>
      <c r="C36" s="126"/>
      <c r="D36" s="127" t="s">
        <v>274</v>
      </c>
      <c r="E36" s="127" t="s">
        <v>382</v>
      </c>
      <c r="F36" s="128" t="s">
        <v>276</v>
      </c>
      <c r="G36" s="128" t="s">
        <v>275</v>
      </c>
      <c r="H36" s="127" t="s">
        <v>231</v>
      </c>
      <c r="I36" s="127" t="s">
        <v>212</v>
      </c>
      <c r="J36" s="128" t="s">
        <v>306</v>
      </c>
      <c r="K36" s="127" t="s">
        <v>82</v>
      </c>
      <c r="L36" s="127" t="s">
        <v>209</v>
      </c>
      <c r="M36" s="127" t="s">
        <v>210</v>
      </c>
      <c r="N36" s="129" t="s">
        <v>96</v>
      </c>
    </row>
    <row r="37" spans="2:14" hidden="1" x14ac:dyDescent="0.2">
      <c r="B37" s="112" t="s">
        <v>30</v>
      </c>
      <c r="C37" s="102" t="s">
        <v>61</v>
      </c>
      <c r="D37" s="113" t="s">
        <v>243</v>
      </c>
      <c r="E37" s="113" t="s">
        <v>245</v>
      </c>
      <c r="F37" s="113" t="s">
        <v>244</v>
      </c>
      <c r="G37" s="113" t="s">
        <v>246</v>
      </c>
      <c r="H37" s="113" t="s">
        <v>327</v>
      </c>
      <c r="I37" s="113" t="s">
        <v>247</v>
      </c>
      <c r="J37" s="113" t="s">
        <v>328</v>
      </c>
      <c r="K37" s="113" t="s">
        <v>249</v>
      </c>
      <c r="L37" s="113" t="s">
        <v>248</v>
      </c>
      <c r="M37" s="113" t="s">
        <v>329</v>
      </c>
      <c r="N37" s="130" t="s">
        <v>330</v>
      </c>
    </row>
    <row r="38" spans="2:14" hidden="1" x14ac:dyDescent="0.2">
      <c r="B38" s="101">
        <v>29</v>
      </c>
      <c r="C38" s="102" t="s">
        <v>72</v>
      </c>
      <c r="D38" s="19"/>
      <c r="E38" s="19"/>
      <c r="F38" s="19"/>
      <c r="G38" s="19"/>
      <c r="H38" s="219"/>
      <c r="I38" s="19"/>
      <c r="J38" s="11"/>
      <c r="K38" s="19"/>
      <c r="L38" s="19"/>
      <c r="M38" s="19"/>
      <c r="N38" s="189" t="str">
        <f t="shared" ref="N38" si="6">IF(E38+K38=M38," ","Out of Balance")</f>
        <v xml:space="preserve"> </v>
      </c>
    </row>
    <row r="39" spans="2:14" hidden="1" x14ac:dyDescent="0.2">
      <c r="B39" s="101">
        <v>30</v>
      </c>
      <c r="C39" s="105" t="s">
        <v>83</v>
      </c>
      <c r="D39" s="15"/>
      <c r="E39" s="6"/>
      <c r="F39" s="11"/>
      <c r="G39" s="11"/>
      <c r="H39" s="11"/>
      <c r="I39" s="11"/>
      <c r="J39" s="11"/>
      <c r="K39" s="190">
        <f>G39-H39-I39-J39</f>
        <v>0</v>
      </c>
      <c r="L39" s="25"/>
      <c r="M39" s="25"/>
      <c r="N39" s="189" t="str">
        <f>IF(E39+K39=M39," ","Out of Balance")</f>
        <v xml:space="preserve"> </v>
      </c>
    </row>
    <row r="40" spans="2:14" hidden="1" x14ac:dyDescent="0.2">
      <c r="B40" s="101">
        <f t="shared" ref="B40:B45" si="7">B39+1</f>
        <v>31</v>
      </c>
      <c r="C40" s="105" t="s">
        <v>84</v>
      </c>
      <c r="D40" s="11"/>
      <c r="E40" s="6"/>
      <c r="F40" s="11"/>
      <c r="G40" s="11"/>
      <c r="H40" s="11"/>
      <c r="I40" s="11"/>
      <c r="J40" s="11"/>
      <c r="K40" s="190">
        <f>G40-H40-I40-J40</f>
        <v>0</v>
      </c>
      <c r="L40" s="25"/>
      <c r="M40" s="25"/>
      <c r="N40" s="189" t="str">
        <f>IF(E40+K40=M40," ","Out of Balance")</f>
        <v xml:space="preserve"> </v>
      </c>
    </row>
    <row r="41" spans="2:14" hidden="1" x14ac:dyDescent="0.2">
      <c r="B41" s="101">
        <f t="shared" si="7"/>
        <v>32</v>
      </c>
      <c r="C41" s="105" t="s">
        <v>99</v>
      </c>
      <c r="D41" s="11"/>
      <c r="E41" s="6"/>
      <c r="F41" s="11"/>
      <c r="G41" s="11"/>
      <c r="H41" s="11"/>
      <c r="I41" s="11"/>
      <c r="J41" s="11"/>
      <c r="K41" s="190">
        <f t="shared" ref="K41:K44" si="8">G41-H41-I41-J41</f>
        <v>0</v>
      </c>
      <c r="L41" s="25"/>
      <c r="M41" s="25"/>
      <c r="N41" s="189" t="str">
        <f t="shared" ref="N41:N44" si="9">IF(E41+K41=M41," ","Out of Balance")</f>
        <v xml:space="preserve"> </v>
      </c>
    </row>
    <row r="42" spans="2:14" hidden="1" x14ac:dyDescent="0.2">
      <c r="B42" s="101">
        <f t="shared" si="7"/>
        <v>33</v>
      </c>
      <c r="C42" s="105" t="s">
        <v>62</v>
      </c>
      <c r="D42" s="11"/>
      <c r="E42" s="6"/>
      <c r="F42" s="11"/>
      <c r="G42" s="11"/>
      <c r="H42" s="11"/>
      <c r="I42" s="11"/>
      <c r="J42" s="11"/>
      <c r="K42" s="190">
        <f>G42-H42-I42-J42</f>
        <v>0</v>
      </c>
      <c r="L42" s="25"/>
      <c r="M42" s="25"/>
      <c r="N42" s="189" t="str">
        <f>IF(E42+K42=M42," ","Out of Balance")</f>
        <v xml:space="preserve"> </v>
      </c>
    </row>
    <row r="43" spans="2:14" hidden="1" x14ac:dyDescent="0.2">
      <c r="B43" s="101">
        <f t="shared" si="7"/>
        <v>34</v>
      </c>
      <c r="C43" s="106" t="s">
        <v>201</v>
      </c>
      <c r="D43" s="11"/>
      <c r="E43" s="6"/>
      <c r="F43" s="11"/>
      <c r="G43" s="11"/>
      <c r="H43" s="11"/>
      <c r="I43" s="11"/>
      <c r="J43" s="11"/>
      <c r="K43" s="190">
        <f t="shared" si="8"/>
        <v>0</v>
      </c>
      <c r="L43" s="25"/>
      <c r="M43" s="25"/>
      <c r="N43" s="189" t="str">
        <f t="shared" si="9"/>
        <v xml:space="preserve"> </v>
      </c>
    </row>
    <row r="44" spans="2:14" hidden="1" x14ac:dyDescent="0.2">
      <c r="B44" s="101">
        <f t="shared" si="7"/>
        <v>35</v>
      </c>
      <c r="C44" s="105" t="s">
        <v>63</v>
      </c>
      <c r="D44" s="11"/>
      <c r="E44" s="6"/>
      <c r="F44" s="11"/>
      <c r="G44" s="11"/>
      <c r="H44" s="11"/>
      <c r="I44" s="11"/>
      <c r="J44" s="11"/>
      <c r="K44" s="190">
        <f t="shared" si="8"/>
        <v>0</v>
      </c>
      <c r="L44" s="25"/>
      <c r="M44" s="25"/>
      <c r="N44" s="189" t="str">
        <f t="shared" si="9"/>
        <v xml:space="preserve"> </v>
      </c>
    </row>
    <row r="45" spans="2:14" ht="13.5" hidden="1" thickBot="1" x14ac:dyDescent="0.25">
      <c r="B45" s="114">
        <f t="shared" si="7"/>
        <v>36</v>
      </c>
      <c r="C45" s="115" t="s">
        <v>365</v>
      </c>
      <c r="D45" s="179">
        <f t="shared" ref="D45:J45" si="10">SUM(D39:D44)</f>
        <v>0</v>
      </c>
      <c r="E45" s="179">
        <f t="shared" si="10"/>
        <v>0</v>
      </c>
      <c r="F45" s="179">
        <f t="shared" si="10"/>
        <v>0</v>
      </c>
      <c r="G45" s="179">
        <f t="shared" si="10"/>
        <v>0</v>
      </c>
      <c r="H45" s="179">
        <f t="shared" si="10"/>
        <v>0</v>
      </c>
      <c r="I45" s="179">
        <f t="shared" si="10"/>
        <v>0</v>
      </c>
      <c r="J45" s="179">
        <f t="shared" si="10"/>
        <v>0</v>
      </c>
      <c r="K45" s="179">
        <f>SUM(K39:K44)</f>
        <v>0</v>
      </c>
      <c r="L45" s="179">
        <f>SUM(L39:L44)</f>
        <v>0</v>
      </c>
      <c r="M45" s="179">
        <f>SUM(M39:M44)</f>
        <v>0</v>
      </c>
      <c r="N45" s="188"/>
    </row>
    <row r="46" spans="2:14" ht="18" hidden="1" x14ac:dyDescent="0.25">
      <c r="B46" s="131"/>
      <c r="C46" s="88"/>
      <c r="D46" s="88"/>
      <c r="E46" s="88"/>
      <c r="F46" s="88"/>
      <c r="G46" s="88"/>
      <c r="H46" s="132"/>
      <c r="I46" s="88"/>
      <c r="J46" s="118"/>
      <c r="K46" s="118"/>
      <c r="L46" s="118"/>
      <c r="M46" s="118"/>
      <c r="N46" s="133"/>
    </row>
    <row r="47" spans="2:14" hidden="1" x14ac:dyDescent="0.2">
      <c r="B47" s="134" t="s">
        <v>67</v>
      </c>
      <c r="C47" s="135"/>
      <c r="D47" s="136"/>
      <c r="E47" s="135"/>
      <c r="F47" s="135"/>
      <c r="G47" s="137"/>
      <c r="H47" s="85"/>
      <c r="I47" s="138" t="s">
        <v>68</v>
      </c>
      <c r="J47" s="135"/>
      <c r="K47" s="136"/>
      <c r="L47" s="135"/>
      <c r="M47" s="135"/>
      <c r="N47" s="139"/>
    </row>
    <row r="48" spans="2:14" hidden="1" x14ac:dyDescent="0.2">
      <c r="B48" s="140"/>
      <c r="C48" s="141"/>
      <c r="D48" s="141"/>
      <c r="E48" s="141"/>
      <c r="F48" s="141"/>
      <c r="G48" s="142"/>
      <c r="H48" s="12"/>
      <c r="I48" s="143"/>
      <c r="J48" s="141"/>
      <c r="K48" s="141"/>
      <c r="L48" s="141"/>
      <c r="M48" s="141"/>
      <c r="N48" s="144"/>
    </row>
    <row r="49" spans="2:14" hidden="1" x14ac:dyDescent="0.2">
      <c r="B49" s="140"/>
      <c r="C49" s="141"/>
      <c r="D49" s="141"/>
      <c r="E49" s="141"/>
      <c r="F49" s="141"/>
      <c r="G49" s="142"/>
      <c r="H49" s="145"/>
      <c r="I49" s="146"/>
      <c r="J49" s="147"/>
      <c r="K49" s="141"/>
      <c r="L49" s="147"/>
      <c r="M49" s="147"/>
      <c r="N49" s="148"/>
    </row>
    <row r="50" spans="2:14" ht="13.5" hidden="1" thickBot="1" x14ac:dyDescent="0.25">
      <c r="B50" s="149"/>
      <c r="C50" s="150"/>
      <c r="D50" s="147"/>
      <c r="E50" s="150"/>
      <c r="F50" s="150"/>
      <c r="G50" s="151"/>
      <c r="H50" s="141"/>
      <c r="I50" s="152"/>
      <c r="J50" s="150"/>
      <c r="K50" s="147"/>
      <c r="L50" s="150"/>
      <c r="M50" s="150"/>
      <c r="N50" s="153"/>
    </row>
    <row r="51" spans="2:14" hidden="1" x14ac:dyDescent="0.2">
      <c r="B51" s="140" t="s">
        <v>26</v>
      </c>
      <c r="C51" s="141"/>
      <c r="D51" s="12"/>
      <c r="E51" s="154" t="s">
        <v>31</v>
      </c>
      <c r="F51" s="141"/>
      <c r="G51" s="142"/>
      <c r="H51" s="141"/>
      <c r="I51" s="143" t="s">
        <v>26</v>
      </c>
      <c r="J51" s="141"/>
      <c r="K51" s="12"/>
      <c r="L51" s="154" t="s">
        <v>31</v>
      </c>
      <c r="M51" s="141"/>
      <c r="N51" s="144"/>
    </row>
    <row r="52" spans="2:14" hidden="1" x14ac:dyDescent="0.2">
      <c r="B52" s="140"/>
      <c r="C52" s="141"/>
      <c r="D52" s="145"/>
      <c r="E52" s="141"/>
      <c r="F52" s="141"/>
      <c r="G52" s="142"/>
      <c r="H52" s="145"/>
      <c r="I52" s="143"/>
      <c r="J52" s="141"/>
      <c r="K52" s="145"/>
      <c r="L52" s="141"/>
      <c r="M52" s="141"/>
      <c r="N52" s="144"/>
    </row>
    <row r="53" spans="2:14" ht="13.5" hidden="1" thickBot="1" x14ac:dyDescent="0.25">
      <c r="B53" s="155"/>
      <c r="C53" s="156"/>
      <c r="D53" s="141"/>
      <c r="E53" s="150"/>
      <c r="F53" s="150"/>
      <c r="G53" s="151"/>
      <c r="H53" s="141"/>
      <c r="I53" s="157"/>
      <c r="J53" s="156"/>
      <c r="K53" s="141"/>
      <c r="L53" s="150"/>
      <c r="M53" s="150"/>
      <c r="N53" s="153"/>
    </row>
    <row r="54" spans="2:14" hidden="1" x14ac:dyDescent="0.2">
      <c r="B54" s="530" t="s">
        <v>98</v>
      </c>
      <c r="C54" s="531"/>
      <c r="D54" s="158"/>
      <c r="E54" s="159" t="s">
        <v>266</v>
      </c>
      <c r="F54" s="158"/>
      <c r="G54" s="160"/>
      <c r="H54" s="141"/>
      <c r="I54" s="532" t="s">
        <v>98</v>
      </c>
      <c r="J54" s="531"/>
      <c r="K54" s="158"/>
      <c r="L54" s="159" t="s">
        <v>35</v>
      </c>
      <c r="M54" s="158"/>
      <c r="N54" s="161"/>
    </row>
    <row r="55" spans="2:14" hidden="1" x14ac:dyDescent="0.2">
      <c r="B55" s="162"/>
      <c r="C55" s="163"/>
      <c r="D55" s="141"/>
      <c r="E55" s="154"/>
      <c r="F55" s="141"/>
      <c r="G55" s="141"/>
      <c r="H55" s="141"/>
      <c r="I55" s="85"/>
      <c r="J55" s="85"/>
      <c r="K55" s="85"/>
      <c r="L55" s="85"/>
      <c r="M55" s="85"/>
      <c r="N55" s="164"/>
    </row>
    <row r="56" spans="2:14" ht="13.5" hidden="1" thickBot="1" x14ac:dyDescent="0.25">
      <c r="B56" s="165"/>
      <c r="C56" s="166"/>
      <c r="D56" s="166"/>
      <c r="E56" s="166"/>
      <c r="F56" s="166"/>
      <c r="G56" s="166"/>
      <c r="H56" s="166"/>
      <c r="I56" s="166"/>
      <c r="J56" s="166"/>
      <c r="K56" s="166"/>
      <c r="L56" s="166"/>
      <c r="M56" s="166"/>
      <c r="N56" s="167"/>
    </row>
    <row r="57" spans="2:14" ht="15" x14ac:dyDescent="0.2">
      <c r="C57" s="168"/>
    </row>
  </sheetData>
  <sheetProtection formatCells="0"/>
  <mergeCells count="23">
    <mergeCell ref="B19:N19"/>
    <mergeCell ref="G31:H31"/>
    <mergeCell ref="I31:N31"/>
    <mergeCell ref="M20:N20"/>
    <mergeCell ref="M21:N21"/>
    <mergeCell ref="M22:N22"/>
    <mergeCell ref="M23:N23"/>
    <mergeCell ref="M24:N24"/>
    <mergeCell ref="M25:N25"/>
    <mergeCell ref="M26:N26"/>
    <mergeCell ref="M27:N27"/>
    <mergeCell ref="M28:N28"/>
    <mergeCell ref="M29:N29"/>
    <mergeCell ref="B30:N30"/>
    <mergeCell ref="B35:N35"/>
    <mergeCell ref="B54:C54"/>
    <mergeCell ref="I54:J54"/>
    <mergeCell ref="G32:H32"/>
    <mergeCell ref="I32:N32"/>
    <mergeCell ref="G33:H33"/>
    <mergeCell ref="I33:N33"/>
    <mergeCell ref="G34:H34"/>
    <mergeCell ref="I34:N34"/>
  </mergeCells>
  <pageMargins left="0.7" right="0.7" top="0.75" bottom="0.75" header="0.3" footer="0.3"/>
  <pageSetup scale="40" orientation="landscape" r:id="rId1"/>
  <headerFooter>
    <oddHeader>&amp;C&amp;14
Annual Financial Report &amp;R&amp;"Arial,Bold"&amp;12Tab 4</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B5:N46"/>
  <sheetViews>
    <sheetView showGridLines="0" topLeftCell="A7" zoomScale="60" zoomScaleNormal="60" zoomScaleSheetLayoutView="70" workbookViewId="0">
      <selection activeCell="I56" sqref="I56"/>
    </sheetView>
  </sheetViews>
  <sheetFormatPr defaultColWidth="9.28515625" defaultRowHeight="12.75" x14ac:dyDescent="0.2"/>
  <cols>
    <col min="1" max="1" width="5.28515625" style="13" customWidth="1"/>
    <col min="2" max="2" width="5.85546875" style="13" customWidth="1"/>
    <col min="3" max="3" width="36.5703125" style="13" customWidth="1"/>
    <col min="4" max="4" width="24.42578125" style="13" customWidth="1"/>
    <col min="5" max="5" width="23.140625" style="13" customWidth="1"/>
    <col min="6" max="6" width="26.5703125" style="13" customWidth="1"/>
    <col min="7" max="7" width="22.42578125" style="13" customWidth="1"/>
    <col min="8" max="8" width="26.140625" style="13" customWidth="1"/>
    <col min="9" max="9" width="24" style="13" customWidth="1"/>
    <col min="10" max="10" width="26.5703125" style="13" customWidth="1"/>
    <col min="11" max="11" width="23.28515625" style="13" customWidth="1"/>
    <col min="12" max="12" width="23.42578125" style="13" customWidth="1"/>
    <col min="13" max="13" width="20.7109375" style="13" customWidth="1"/>
    <col min="14" max="14" width="30.140625" style="13" customWidth="1"/>
    <col min="15" max="16384" width="9.28515625" style="13"/>
  </cols>
  <sheetData>
    <row r="5" spans="3:3" x14ac:dyDescent="0.2">
      <c r="C5" s="374"/>
    </row>
    <row r="24" spans="2:14" ht="21.75" customHeight="1" thickBot="1" x14ac:dyDescent="0.25">
      <c r="B24" s="526" t="s">
        <v>501</v>
      </c>
      <c r="C24" s="527"/>
      <c r="D24" s="527"/>
      <c r="E24" s="527"/>
      <c r="F24" s="527"/>
      <c r="G24" s="527"/>
      <c r="H24" s="527"/>
      <c r="I24" s="527"/>
      <c r="J24" s="528"/>
      <c r="K24" s="528"/>
      <c r="L24" s="528"/>
      <c r="M24" s="528"/>
      <c r="N24" s="529"/>
    </row>
    <row r="25" spans="2:14" ht="113.25" customHeight="1" x14ac:dyDescent="0.2">
      <c r="B25" s="377"/>
      <c r="C25" s="378"/>
      <c r="D25" s="395" t="s">
        <v>274</v>
      </c>
      <c r="E25" s="395" t="s">
        <v>382</v>
      </c>
      <c r="F25" s="395" t="s">
        <v>276</v>
      </c>
      <c r="G25" s="395" t="s">
        <v>275</v>
      </c>
      <c r="H25" s="395" t="s">
        <v>463</v>
      </c>
      <c r="I25" s="395" t="s">
        <v>464</v>
      </c>
      <c r="J25" s="395" t="s">
        <v>465</v>
      </c>
      <c r="K25" s="395" t="s">
        <v>466</v>
      </c>
      <c r="L25" s="395" t="s">
        <v>209</v>
      </c>
      <c r="M25" s="395" t="s">
        <v>210</v>
      </c>
      <c r="N25" s="396" t="s">
        <v>96</v>
      </c>
    </row>
    <row r="26" spans="2:14" ht="18" x14ac:dyDescent="0.25">
      <c r="B26" s="333" t="s">
        <v>30</v>
      </c>
      <c r="C26" s="320" t="s">
        <v>61</v>
      </c>
      <c r="D26" s="334" t="s">
        <v>243</v>
      </c>
      <c r="E26" s="334" t="s">
        <v>245</v>
      </c>
      <c r="F26" s="334" t="s">
        <v>244</v>
      </c>
      <c r="G26" s="334" t="s">
        <v>246</v>
      </c>
      <c r="H26" s="334" t="s">
        <v>327</v>
      </c>
      <c r="I26" s="334" t="s">
        <v>247</v>
      </c>
      <c r="J26" s="334" t="s">
        <v>328</v>
      </c>
      <c r="K26" s="334" t="s">
        <v>249</v>
      </c>
      <c r="L26" s="334" t="s">
        <v>248</v>
      </c>
      <c r="M26" s="334" t="s">
        <v>329</v>
      </c>
      <c r="N26" s="366" t="s">
        <v>330</v>
      </c>
    </row>
    <row r="27" spans="2:14" ht="18" x14ac:dyDescent="0.25">
      <c r="B27" s="319">
        <v>29</v>
      </c>
      <c r="C27" s="320" t="s">
        <v>72</v>
      </c>
      <c r="D27" s="367"/>
      <c r="E27" s="367"/>
      <c r="F27" s="367"/>
      <c r="G27" s="367"/>
      <c r="H27" s="368"/>
      <c r="I27" s="367"/>
      <c r="J27" s="323"/>
      <c r="K27" s="367"/>
      <c r="L27" s="367"/>
      <c r="M27" s="367"/>
      <c r="N27" s="369" t="str">
        <f t="shared" ref="N27" si="0">IF(E27+K27=M27," ","Out of Balance")</f>
        <v xml:space="preserve"> </v>
      </c>
    </row>
    <row r="28" spans="2:14" ht="18" x14ac:dyDescent="0.25">
      <c r="B28" s="319">
        <v>30</v>
      </c>
      <c r="C28" s="325" t="s">
        <v>83</v>
      </c>
      <c r="D28" s="323"/>
      <c r="E28" s="323"/>
      <c r="F28" s="323"/>
      <c r="G28" s="323"/>
      <c r="H28" s="323"/>
      <c r="I28" s="323"/>
      <c r="J28" s="323"/>
      <c r="K28" s="370">
        <f>G28-H28-I28-J28</f>
        <v>0</v>
      </c>
      <c r="L28" s="371"/>
      <c r="M28" s="371">
        <f>E28+K28</f>
        <v>0</v>
      </c>
      <c r="N28" s="369" t="str">
        <f>IF(E28+K28=M28," ","Out of Balance")</f>
        <v xml:space="preserve"> </v>
      </c>
    </row>
    <row r="29" spans="2:14" ht="18" x14ac:dyDescent="0.25">
      <c r="B29" s="319">
        <f t="shared" ref="B29:B34" si="1">B28+1</f>
        <v>31</v>
      </c>
      <c r="C29" s="325" t="s">
        <v>84</v>
      </c>
      <c r="D29" s="323"/>
      <c r="E29" s="340"/>
      <c r="F29" s="323"/>
      <c r="G29" s="323"/>
      <c r="H29" s="323"/>
      <c r="I29" s="323"/>
      <c r="J29" s="323"/>
      <c r="K29" s="370">
        <f>G29-H29-I29-J29</f>
        <v>0</v>
      </c>
      <c r="L29" s="371"/>
      <c r="M29" s="371">
        <f>E29+K29</f>
        <v>0</v>
      </c>
      <c r="N29" s="369" t="str">
        <f>IF(E29+K29=M29," ","Out of Balance")</f>
        <v xml:space="preserve"> </v>
      </c>
    </row>
    <row r="30" spans="2:14" ht="18" x14ac:dyDescent="0.25">
      <c r="B30" s="319">
        <f t="shared" si="1"/>
        <v>32</v>
      </c>
      <c r="C30" s="325" t="s">
        <v>99</v>
      </c>
      <c r="D30" s="323"/>
      <c r="E30" s="340"/>
      <c r="F30" s="323"/>
      <c r="G30" s="323"/>
      <c r="H30" s="323"/>
      <c r="I30" s="323"/>
      <c r="J30" s="323"/>
      <c r="K30" s="370">
        <f t="shared" ref="K30:K33" si="2">G30-H30-I30-J30</f>
        <v>0</v>
      </c>
      <c r="L30" s="371"/>
      <c r="M30" s="371">
        <f>E30+K30</f>
        <v>0</v>
      </c>
      <c r="N30" s="369" t="str">
        <f t="shared" ref="N30:N33" si="3">IF(E30+K30=M30," ","Out of Balance")</f>
        <v xml:space="preserve"> </v>
      </c>
    </row>
    <row r="31" spans="2:14" ht="18" x14ac:dyDescent="0.25">
      <c r="B31" s="319">
        <f t="shared" si="1"/>
        <v>33</v>
      </c>
      <c r="C31" s="325" t="s">
        <v>62</v>
      </c>
      <c r="D31" s="323"/>
      <c r="E31" s="340"/>
      <c r="F31" s="323"/>
      <c r="G31" s="323"/>
      <c r="H31" s="323"/>
      <c r="I31" s="323"/>
      <c r="J31" s="323"/>
      <c r="K31" s="370">
        <f>G31-H31-I31-J31</f>
        <v>0</v>
      </c>
      <c r="L31" s="371"/>
      <c r="M31" s="371">
        <f t="shared" ref="M31:M33" si="4">E31+K31</f>
        <v>0</v>
      </c>
      <c r="N31" s="369" t="str">
        <f>IF(E31+K31=M31," ","Out of Balance")</f>
        <v xml:space="preserve"> </v>
      </c>
    </row>
    <row r="32" spans="2:14" ht="18" x14ac:dyDescent="0.25">
      <c r="B32" s="319">
        <f t="shared" si="1"/>
        <v>34</v>
      </c>
      <c r="C32" s="329" t="s">
        <v>201</v>
      </c>
      <c r="D32" s="323"/>
      <c r="E32" s="340"/>
      <c r="F32" s="323"/>
      <c r="G32" s="323"/>
      <c r="H32" s="323"/>
      <c r="I32" s="323"/>
      <c r="J32" s="323"/>
      <c r="K32" s="370">
        <f t="shared" si="2"/>
        <v>0</v>
      </c>
      <c r="L32" s="371"/>
      <c r="M32" s="371">
        <f t="shared" si="4"/>
        <v>0</v>
      </c>
      <c r="N32" s="369" t="str">
        <f t="shared" si="3"/>
        <v xml:space="preserve"> </v>
      </c>
    </row>
    <row r="33" spans="2:14" ht="18" x14ac:dyDescent="0.25">
      <c r="B33" s="319">
        <f t="shared" si="1"/>
        <v>35</v>
      </c>
      <c r="C33" s="325" t="s">
        <v>63</v>
      </c>
      <c r="D33" s="323"/>
      <c r="E33" s="340"/>
      <c r="F33" s="323"/>
      <c r="G33" s="323"/>
      <c r="H33" s="323"/>
      <c r="I33" s="323"/>
      <c r="J33" s="323"/>
      <c r="K33" s="370">
        <f t="shared" si="2"/>
        <v>0</v>
      </c>
      <c r="L33" s="371"/>
      <c r="M33" s="371">
        <f t="shared" si="4"/>
        <v>0</v>
      </c>
      <c r="N33" s="369" t="str">
        <f t="shared" si="3"/>
        <v xml:space="preserve"> </v>
      </c>
    </row>
    <row r="34" spans="2:14" ht="18.75" thickBot="1" x14ac:dyDescent="0.3">
      <c r="B34" s="345">
        <f t="shared" si="1"/>
        <v>36</v>
      </c>
      <c r="C34" s="346" t="s">
        <v>365</v>
      </c>
      <c r="D34" s="347">
        <f t="shared" ref="D34:J34" si="5">SUM(D28:D33)</f>
        <v>0</v>
      </c>
      <c r="E34" s="347">
        <f t="shared" si="5"/>
        <v>0</v>
      </c>
      <c r="F34" s="347">
        <f t="shared" si="5"/>
        <v>0</v>
      </c>
      <c r="G34" s="347">
        <f t="shared" si="5"/>
        <v>0</v>
      </c>
      <c r="H34" s="347">
        <f t="shared" si="5"/>
        <v>0</v>
      </c>
      <c r="I34" s="347">
        <f t="shared" si="5"/>
        <v>0</v>
      </c>
      <c r="J34" s="347">
        <f t="shared" si="5"/>
        <v>0</v>
      </c>
      <c r="K34" s="347">
        <f>SUM(K28:K33)</f>
        <v>0</v>
      </c>
      <c r="L34" s="347">
        <f>SUM(L28:L33)</f>
        <v>0</v>
      </c>
      <c r="M34" s="347">
        <f>SUM(M28:M33)</f>
        <v>0</v>
      </c>
      <c r="N34" s="372"/>
    </row>
    <row r="35" spans="2:14" ht="18" hidden="1" x14ac:dyDescent="0.25">
      <c r="B35" s="131"/>
      <c r="C35" s="88"/>
      <c r="D35" s="88"/>
      <c r="E35" s="88"/>
      <c r="F35" s="88"/>
      <c r="G35" s="88"/>
      <c r="H35" s="132"/>
      <c r="I35" s="88"/>
      <c r="J35" s="118"/>
      <c r="K35" s="118"/>
      <c r="L35" s="118"/>
      <c r="M35" s="118"/>
      <c r="N35" s="133"/>
    </row>
    <row r="36" spans="2:14" hidden="1" x14ac:dyDescent="0.2">
      <c r="B36" s="134" t="s">
        <v>67</v>
      </c>
      <c r="C36" s="135"/>
      <c r="D36" s="136"/>
      <c r="E36" s="135"/>
      <c r="F36" s="135"/>
      <c r="G36" s="137"/>
      <c r="H36" s="85"/>
      <c r="I36" s="138" t="s">
        <v>68</v>
      </c>
      <c r="J36" s="135"/>
      <c r="K36" s="136"/>
      <c r="L36" s="135"/>
      <c r="M36" s="135"/>
      <c r="N36" s="139"/>
    </row>
    <row r="37" spans="2:14" hidden="1" x14ac:dyDescent="0.2">
      <c r="B37" s="140"/>
      <c r="C37" s="141"/>
      <c r="D37" s="141"/>
      <c r="E37" s="141"/>
      <c r="F37" s="141"/>
      <c r="G37" s="142"/>
      <c r="H37" s="12"/>
      <c r="I37" s="143"/>
      <c r="J37" s="141"/>
      <c r="K37" s="141"/>
      <c r="L37" s="141"/>
      <c r="M37" s="141"/>
      <c r="N37" s="144"/>
    </row>
    <row r="38" spans="2:14" hidden="1" x14ac:dyDescent="0.2">
      <c r="B38" s="140"/>
      <c r="C38" s="141"/>
      <c r="D38" s="141"/>
      <c r="E38" s="141"/>
      <c r="F38" s="141"/>
      <c r="G38" s="142"/>
      <c r="H38" s="145"/>
      <c r="I38" s="146"/>
      <c r="J38" s="147"/>
      <c r="K38" s="141"/>
      <c r="L38" s="147"/>
      <c r="M38" s="147"/>
      <c r="N38" s="148"/>
    </row>
    <row r="39" spans="2:14" ht="13.5" hidden="1" thickBot="1" x14ac:dyDescent="0.25">
      <c r="B39" s="149"/>
      <c r="C39" s="150"/>
      <c r="D39" s="147"/>
      <c r="E39" s="150"/>
      <c r="F39" s="150"/>
      <c r="G39" s="151"/>
      <c r="H39" s="141"/>
      <c r="I39" s="152"/>
      <c r="J39" s="150"/>
      <c r="K39" s="147"/>
      <c r="L39" s="150"/>
      <c r="M39" s="150"/>
      <c r="N39" s="153"/>
    </row>
    <row r="40" spans="2:14" hidden="1" x14ac:dyDescent="0.2">
      <c r="B40" s="140" t="s">
        <v>26</v>
      </c>
      <c r="C40" s="141"/>
      <c r="D40" s="12"/>
      <c r="E40" s="154" t="s">
        <v>31</v>
      </c>
      <c r="F40" s="141"/>
      <c r="G40" s="142"/>
      <c r="H40" s="141"/>
      <c r="I40" s="143" t="s">
        <v>26</v>
      </c>
      <c r="J40" s="141"/>
      <c r="K40" s="12"/>
      <c r="L40" s="154" t="s">
        <v>31</v>
      </c>
      <c r="M40" s="141"/>
      <c r="N40" s="144"/>
    </row>
    <row r="41" spans="2:14" hidden="1" x14ac:dyDescent="0.2">
      <c r="B41" s="140"/>
      <c r="C41" s="141"/>
      <c r="D41" s="145"/>
      <c r="E41" s="141"/>
      <c r="F41" s="141"/>
      <c r="G41" s="142"/>
      <c r="H41" s="145"/>
      <c r="I41" s="143"/>
      <c r="J41" s="141"/>
      <c r="K41" s="145"/>
      <c r="L41" s="141"/>
      <c r="M41" s="141"/>
      <c r="N41" s="144"/>
    </row>
    <row r="42" spans="2:14" ht="13.5" hidden="1" thickBot="1" x14ac:dyDescent="0.25">
      <c r="B42" s="155"/>
      <c r="C42" s="156"/>
      <c r="D42" s="141"/>
      <c r="E42" s="150"/>
      <c r="F42" s="150"/>
      <c r="G42" s="151"/>
      <c r="H42" s="141"/>
      <c r="I42" s="157"/>
      <c r="J42" s="156"/>
      <c r="K42" s="141"/>
      <c r="L42" s="150"/>
      <c r="M42" s="150"/>
      <c r="N42" s="153"/>
    </row>
    <row r="43" spans="2:14" hidden="1" x14ac:dyDescent="0.2">
      <c r="B43" s="530" t="s">
        <v>98</v>
      </c>
      <c r="C43" s="531"/>
      <c r="D43" s="158"/>
      <c r="E43" s="159" t="s">
        <v>266</v>
      </c>
      <c r="F43" s="158"/>
      <c r="G43" s="160"/>
      <c r="H43" s="141"/>
      <c r="I43" s="532" t="s">
        <v>98</v>
      </c>
      <c r="J43" s="531"/>
      <c r="K43" s="158"/>
      <c r="L43" s="159" t="s">
        <v>35</v>
      </c>
      <c r="M43" s="158"/>
      <c r="N43" s="161"/>
    </row>
    <row r="44" spans="2:14" hidden="1" x14ac:dyDescent="0.2">
      <c r="B44" s="162"/>
      <c r="C44" s="163"/>
      <c r="D44" s="141"/>
      <c r="E44" s="154"/>
      <c r="F44" s="141"/>
      <c r="G44" s="141"/>
      <c r="H44" s="141"/>
      <c r="I44" s="85"/>
      <c r="J44" s="85"/>
      <c r="K44" s="85"/>
      <c r="L44" s="85"/>
      <c r="M44" s="85"/>
      <c r="N44" s="164"/>
    </row>
    <row r="45" spans="2:14" ht="13.5" hidden="1" thickBot="1" x14ac:dyDescent="0.25">
      <c r="B45" s="165"/>
      <c r="C45" s="166"/>
      <c r="D45" s="166"/>
      <c r="E45" s="166"/>
      <c r="F45" s="166"/>
      <c r="G45" s="166"/>
      <c r="H45" s="166"/>
      <c r="I45" s="166"/>
      <c r="J45" s="166"/>
      <c r="K45" s="166"/>
      <c r="L45" s="166"/>
      <c r="M45" s="166"/>
      <c r="N45" s="167"/>
    </row>
    <row r="46" spans="2:14" ht="15" x14ac:dyDescent="0.2">
      <c r="C46" s="168"/>
    </row>
  </sheetData>
  <sheetProtection algorithmName="SHA-512" hashValue="nANW1glNnPFyUAjeRp5yUGo0117zSoDU/qNtcn9jMRi+poBUrxXLTlpjvIFGQUpXO4pxV2CROpgRH5StTc9Gaw==" saltValue="QwDfvFCbaXQPLNescgY1+Q==" spinCount="100000" sheet="1" formatCells="0"/>
  <mergeCells count="3">
    <mergeCell ref="B24:N24"/>
    <mergeCell ref="B43:C43"/>
    <mergeCell ref="I43:J43"/>
  </mergeCells>
  <pageMargins left="0.7" right="0.7" top="0.75" bottom="0.75" header="0.3" footer="0.3"/>
  <pageSetup scale="39" orientation="landscape" r:id="rId1"/>
  <headerFooter>
    <oddHeader>&amp;C&amp;14
Annual Financial Report &amp;R&amp;"Arial,Bold"&amp;12Tab 4</oddHeader>
  </headerFooter>
  <ignoredErrors>
    <ignoredError sqref="H34:J34" formulaRange="1"/>
    <ignoredError sqref="M32:M33 M31 M29 M28 M30" unlockedFormula="1"/>
  </ignoredErrors>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S45"/>
  <sheetViews>
    <sheetView zoomScale="70" zoomScaleNormal="70" zoomScaleSheetLayoutView="100" workbookViewId="0">
      <selection activeCell="U21" sqref="U21"/>
    </sheetView>
  </sheetViews>
  <sheetFormatPr defaultRowHeight="12.75" x14ac:dyDescent="0.2"/>
  <cols>
    <col min="1" max="1" width="9.140625" style="55"/>
    <col min="2" max="2" width="20" style="55" customWidth="1"/>
    <col min="3" max="13" width="9.140625" style="215"/>
    <col min="14" max="14" width="51.140625" style="215" customWidth="1"/>
    <col min="15" max="15" width="7" hidden="1" customWidth="1"/>
  </cols>
  <sheetData>
    <row r="1" spans="1:19" ht="19.5" customHeight="1" thickBot="1" x14ac:dyDescent="0.25">
      <c r="A1" s="50" t="s">
        <v>30</v>
      </c>
      <c r="B1" s="51" t="s">
        <v>208</v>
      </c>
      <c r="C1" s="644" t="s">
        <v>308</v>
      </c>
      <c r="D1" s="645"/>
      <c r="E1" s="645"/>
      <c r="F1" s="645"/>
      <c r="G1" s="645"/>
      <c r="H1" s="645"/>
      <c r="I1" s="645"/>
      <c r="J1" s="645"/>
      <c r="K1" s="645"/>
      <c r="L1" s="645"/>
      <c r="M1" s="645"/>
      <c r="N1" s="646"/>
      <c r="O1" s="20"/>
      <c r="P1" s="20"/>
      <c r="S1" s="18"/>
    </row>
    <row r="2" spans="1:19" ht="39.75" customHeight="1" x14ac:dyDescent="0.25">
      <c r="A2" s="76">
        <v>1</v>
      </c>
      <c r="B2" s="77"/>
      <c r="C2" s="650" t="s">
        <v>364</v>
      </c>
      <c r="D2" s="651"/>
      <c r="E2" s="651"/>
      <c r="F2" s="651"/>
      <c r="G2" s="651"/>
      <c r="H2" s="651"/>
      <c r="I2" s="651"/>
      <c r="J2" s="651"/>
      <c r="K2" s="651"/>
      <c r="L2" s="651"/>
      <c r="M2" s="651"/>
      <c r="N2" s="652"/>
      <c r="O2" s="20" t="b">
        <v>0</v>
      </c>
      <c r="P2" s="61"/>
      <c r="S2" s="18"/>
    </row>
    <row r="3" spans="1:19" ht="30" customHeight="1" x14ac:dyDescent="0.25">
      <c r="A3" s="78">
        <v>2</v>
      </c>
      <c r="B3" s="79"/>
      <c r="C3" s="624" t="s">
        <v>362</v>
      </c>
      <c r="D3" s="625"/>
      <c r="E3" s="625"/>
      <c r="F3" s="625"/>
      <c r="G3" s="625"/>
      <c r="H3" s="625"/>
      <c r="I3" s="625"/>
      <c r="J3" s="625"/>
      <c r="K3" s="625"/>
      <c r="L3" s="625"/>
      <c r="M3" s="625"/>
      <c r="N3" s="626"/>
      <c r="O3" s="20" t="b">
        <v>0</v>
      </c>
      <c r="P3" s="20"/>
      <c r="S3" s="18"/>
    </row>
    <row r="4" spans="1:19" ht="22.5" customHeight="1" x14ac:dyDescent="0.25">
      <c r="A4" s="78">
        <v>3</v>
      </c>
      <c r="B4" s="79"/>
      <c r="C4" s="647" t="s">
        <v>430</v>
      </c>
      <c r="D4" s="648"/>
      <c r="E4" s="648"/>
      <c r="F4" s="648"/>
      <c r="G4" s="648"/>
      <c r="H4" s="648"/>
      <c r="I4" s="648"/>
      <c r="J4" s="648"/>
      <c r="K4" s="648"/>
      <c r="L4" s="648"/>
      <c r="M4" s="648"/>
      <c r="N4" s="649"/>
      <c r="O4" s="20" t="b">
        <v>0</v>
      </c>
      <c r="P4" s="20"/>
      <c r="S4" s="18"/>
    </row>
    <row r="5" spans="1:19" ht="42" customHeight="1" x14ac:dyDescent="0.25">
      <c r="A5" s="78">
        <v>4</v>
      </c>
      <c r="B5" s="79"/>
      <c r="C5" s="635" t="s">
        <v>431</v>
      </c>
      <c r="D5" s="636"/>
      <c r="E5" s="636"/>
      <c r="F5" s="636"/>
      <c r="G5" s="636"/>
      <c r="H5" s="636"/>
      <c r="I5" s="636"/>
      <c r="J5" s="636"/>
      <c r="K5" s="636"/>
      <c r="L5" s="636"/>
      <c r="M5" s="636"/>
      <c r="N5" s="637"/>
      <c r="O5" s="20" t="b">
        <v>0</v>
      </c>
      <c r="P5" s="20"/>
      <c r="S5" s="18"/>
    </row>
    <row r="6" spans="1:19" ht="22.5" customHeight="1" x14ac:dyDescent="0.25">
      <c r="A6" s="78">
        <v>5</v>
      </c>
      <c r="B6" s="79"/>
      <c r="C6" s="638" t="s">
        <v>481</v>
      </c>
      <c r="D6" s="639"/>
      <c r="E6" s="639"/>
      <c r="F6" s="639"/>
      <c r="G6" s="639"/>
      <c r="H6" s="639"/>
      <c r="I6" s="639"/>
      <c r="J6" s="639"/>
      <c r="K6" s="639"/>
      <c r="L6" s="639"/>
      <c r="M6" s="639"/>
      <c r="N6" s="640"/>
      <c r="O6" s="20" t="b">
        <v>0</v>
      </c>
      <c r="P6" s="20"/>
      <c r="S6" s="18"/>
    </row>
    <row r="7" spans="1:19" ht="26.25" customHeight="1" x14ac:dyDescent="0.25">
      <c r="A7" s="78">
        <v>6</v>
      </c>
      <c r="B7" s="79"/>
      <c r="C7" s="638" t="s">
        <v>391</v>
      </c>
      <c r="D7" s="639"/>
      <c r="E7" s="639"/>
      <c r="F7" s="639"/>
      <c r="G7" s="639"/>
      <c r="H7" s="639"/>
      <c r="I7" s="639"/>
      <c r="J7" s="639"/>
      <c r="K7" s="639"/>
      <c r="L7" s="639"/>
      <c r="M7" s="639"/>
      <c r="N7" s="640"/>
      <c r="O7" s="20" t="b">
        <v>0</v>
      </c>
      <c r="P7" s="20"/>
      <c r="S7" s="18"/>
    </row>
    <row r="8" spans="1:19" ht="25.5" customHeight="1" x14ac:dyDescent="0.25">
      <c r="A8" s="78">
        <v>7</v>
      </c>
      <c r="B8" s="79"/>
      <c r="C8" s="638" t="s">
        <v>390</v>
      </c>
      <c r="D8" s="639"/>
      <c r="E8" s="639"/>
      <c r="F8" s="639"/>
      <c r="G8" s="639"/>
      <c r="H8" s="639"/>
      <c r="I8" s="639"/>
      <c r="J8" s="639"/>
      <c r="K8" s="639"/>
      <c r="L8" s="639"/>
      <c r="M8" s="639"/>
      <c r="N8" s="640"/>
      <c r="O8" s="20" t="b">
        <v>0</v>
      </c>
      <c r="P8" s="20"/>
      <c r="S8" s="18"/>
    </row>
    <row r="9" spans="1:19" ht="26.25" customHeight="1" x14ac:dyDescent="0.25">
      <c r="A9" s="78">
        <v>8</v>
      </c>
      <c r="B9" s="79"/>
      <c r="C9" s="635" t="s">
        <v>370</v>
      </c>
      <c r="D9" s="636"/>
      <c r="E9" s="636"/>
      <c r="F9" s="636"/>
      <c r="G9" s="636"/>
      <c r="H9" s="636"/>
      <c r="I9" s="636"/>
      <c r="J9" s="636"/>
      <c r="K9" s="636"/>
      <c r="L9" s="636"/>
      <c r="M9" s="636"/>
      <c r="N9" s="637"/>
      <c r="O9" s="20" t="b">
        <v>0</v>
      </c>
      <c r="P9" s="20"/>
      <c r="S9" s="18"/>
    </row>
    <row r="10" spans="1:19" ht="36.75" customHeight="1" x14ac:dyDescent="0.25">
      <c r="A10" s="78">
        <v>9</v>
      </c>
      <c r="B10" s="79"/>
      <c r="C10" s="638" t="s">
        <v>496</v>
      </c>
      <c r="D10" s="639"/>
      <c r="E10" s="639"/>
      <c r="F10" s="639"/>
      <c r="G10" s="639"/>
      <c r="H10" s="639"/>
      <c r="I10" s="639"/>
      <c r="J10" s="639"/>
      <c r="K10" s="639"/>
      <c r="L10" s="639"/>
      <c r="M10" s="639"/>
      <c r="N10" s="640"/>
      <c r="O10" s="20" t="b">
        <v>0</v>
      </c>
      <c r="P10" s="20"/>
      <c r="S10" s="18"/>
    </row>
    <row r="11" spans="1:19" ht="19.5" customHeight="1" x14ac:dyDescent="0.25">
      <c r="A11" s="78">
        <v>10</v>
      </c>
      <c r="B11" s="79"/>
      <c r="C11" s="638" t="s">
        <v>482</v>
      </c>
      <c r="D11" s="639"/>
      <c r="E11" s="639"/>
      <c r="F11" s="639"/>
      <c r="G11" s="639"/>
      <c r="H11" s="639"/>
      <c r="I11" s="639"/>
      <c r="J11" s="639"/>
      <c r="K11" s="639"/>
      <c r="L11" s="639"/>
      <c r="M11" s="639"/>
      <c r="N11" s="640"/>
      <c r="O11" s="20" t="b">
        <v>0</v>
      </c>
      <c r="P11" s="20"/>
      <c r="S11" s="18"/>
    </row>
    <row r="12" spans="1:19" ht="20.25" customHeight="1" x14ac:dyDescent="0.25">
      <c r="A12" s="78">
        <v>11</v>
      </c>
      <c r="B12" s="79"/>
      <c r="C12" s="638" t="s">
        <v>396</v>
      </c>
      <c r="D12" s="639"/>
      <c r="E12" s="639"/>
      <c r="F12" s="639"/>
      <c r="G12" s="639"/>
      <c r="H12" s="639"/>
      <c r="I12" s="639"/>
      <c r="J12" s="639"/>
      <c r="K12" s="639"/>
      <c r="L12" s="639"/>
      <c r="M12" s="639"/>
      <c r="N12" s="640"/>
      <c r="O12" s="20" t="b">
        <v>0</v>
      </c>
      <c r="P12" s="20"/>
      <c r="S12" s="18"/>
    </row>
    <row r="13" spans="1:19" ht="21.75" customHeight="1" x14ac:dyDescent="0.25">
      <c r="A13" s="78">
        <v>12</v>
      </c>
      <c r="B13" s="79"/>
      <c r="C13" s="635" t="s">
        <v>371</v>
      </c>
      <c r="D13" s="636"/>
      <c r="E13" s="636"/>
      <c r="F13" s="636"/>
      <c r="G13" s="636"/>
      <c r="H13" s="636"/>
      <c r="I13" s="636"/>
      <c r="J13" s="636"/>
      <c r="K13" s="636"/>
      <c r="L13" s="636"/>
      <c r="M13" s="636"/>
      <c r="N13" s="637"/>
      <c r="O13" s="20" t="b">
        <v>0</v>
      </c>
      <c r="P13" s="20"/>
      <c r="S13" s="18"/>
    </row>
    <row r="14" spans="1:19" ht="27.75" customHeight="1" x14ac:dyDescent="0.25">
      <c r="A14" s="78">
        <v>13</v>
      </c>
      <c r="B14" s="79"/>
      <c r="C14" s="635" t="s">
        <v>409</v>
      </c>
      <c r="D14" s="636"/>
      <c r="E14" s="636"/>
      <c r="F14" s="636"/>
      <c r="G14" s="636"/>
      <c r="H14" s="636"/>
      <c r="I14" s="636"/>
      <c r="J14" s="636"/>
      <c r="K14" s="636"/>
      <c r="L14" s="636"/>
      <c r="M14" s="636"/>
      <c r="N14" s="637"/>
      <c r="O14" s="20" t="b">
        <v>0</v>
      </c>
      <c r="P14" s="20"/>
      <c r="S14" s="18"/>
    </row>
    <row r="15" spans="1:19" ht="38.25" customHeight="1" thickBot="1" x14ac:dyDescent="0.3">
      <c r="A15" s="78">
        <v>14</v>
      </c>
      <c r="B15" s="81"/>
      <c r="C15" s="656" t="s">
        <v>372</v>
      </c>
      <c r="D15" s="657"/>
      <c r="E15" s="657"/>
      <c r="F15" s="657"/>
      <c r="G15" s="657"/>
      <c r="H15" s="657"/>
      <c r="I15" s="657"/>
      <c r="J15" s="657"/>
      <c r="K15" s="657"/>
      <c r="L15" s="657"/>
      <c r="M15" s="657"/>
      <c r="N15" s="658"/>
      <c r="O15" s="20" t="b">
        <v>0</v>
      </c>
      <c r="P15" s="20"/>
      <c r="S15" s="18"/>
    </row>
    <row r="16" spans="1:19" ht="24.75" customHeight="1" thickBot="1" x14ac:dyDescent="0.25">
      <c r="A16" s="630" t="s">
        <v>307</v>
      </c>
      <c r="B16" s="631"/>
      <c r="C16" s="631"/>
      <c r="D16" s="631"/>
      <c r="E16" s="631"/>
      <c r="F16" s="631"/>
      <c r="G16" s="631"/>
      <c r="H16" s="631"/>
      <c r="I16" s="631"/>
      <c r="J16" s="631"/>
      <c r="K16" s="631"/>
      <c r="L16" s="631"/>
      <c r="M16" s="631"/>
      <c r="N16" s="632"/>
      <c r="O16" s="20"/>
      <c r="P16" s="20"/>
      <c r="S16" s="18"/>
    </row>
    <row r="17" spans="1:19" ht="48" customHeight="1" x14ac:dyDescent="0.25">
      <c r="A17" s="76">
        <v>15</v>
      </c>
      <c r="B17" s="77"/>
      <c r="C17" s="653" t="s">
        <v>332</v>
      </c>
      <c r="D17" s="654"/>
      <c r="E17" s="654"/>
      <c r="F17" s="654"/>
      <c r="G17" s="654"/>
      <c r="H17" s="654"/>
      <c r="I17" s="654"/>
      <c r="J17" s="654"/>
      <c r="K17" s="654"/>
      <c r="L17" s="654"/>
      <c r="M17" s="654"/>
      <c r="N17" s="655"/>
      <c r="O17" s="20" t="b">
        <v>0</v>
      </c>
      <c r="P17" s="20"/>
      <c r="S17" s="18"/>
    </row>
    <row r="18" spans="1:19" ht="30.75" customHeight="1" x14ac:dyDescent="0.25">
      <c r="A18" s="78">
        <v>16</v>
      </c>
      <c r="B18" s="79"/>
      <c r="C18" s="624" t="s">
        <v>363</v>
      </c>
      <c r="D18" s="625"/>
      <c r="E18" s="625"/>
      <c r="F18" s="625"/>
      <c r="G18" s="625"/>
      <c r="H18" s="625"/>
      <c r="I18" s="625"/>
      <c r="J18" s="625"/>
      <c r="K18" s="625"/>
      <c r="L18" s="625"/>
      <c r="M18" s="625"/>
      <c r="N18" s="626"/>
      <c r="O18" s="20" t="b">
        <v>0</v>
      </c>
      <c r="P18" s="20"/>
      <c r="S18" s="18"/>
    </row>
    <row r="19" spans="1:19" ht="33" customHeight="1" x14ac:dyDescent="0.25">
      <c r="A19" s="78">
        <v>17</v>
      </c>
      <c r="B19" s="79"/>
      <c r="C19" s="635" t="s">
        <v>267</v>
      </c>
      <c r="D19" s="636"/>
      <c r="E19" s="636"/>
      <c r="F19" s="636"/>
      <c r="G19" s="636"/>
      <c r="H19" s="636"/>
      <c r="I19" s="636"/>
      <c r="J19" s="636"/>
      <c r="K19" s="636"/>
      <c r="L19" s="636"/>
      <c r="M19" s="636"/>
      <c r="N19" s="637"/>
      <c r="O19" s="20" t="b">
        <v>0</v>
      </c>
      <c r="P19" s="20"/>
      <c r="S19" s="18"/>
    </row>
    <row r="20" spans="1:19" ht="35.25" customHeight="1" x14ac:dyDescent="0.25">
      <c r="A20" s="78">
        <v>18</v>
      </c>
      <c r="B20" s="79"/>
      <c r="C20" s="635" t="s">
        <v>398</v>
      </c>
      <c r="D20" s="636"/>
      <c r="E20" s="636"/>
      <c r="F20" s="636"/>
      <c r="G20" s="636"/>
      <c r="H20" s="636"/>
      <c r="I20" s="636"/>
      <c r="J20" s="636"/>
      <c r="K20" s="636"/>
      <c r="L20" s="636"/>
      <c r="M20" s="636"/>
      <c r="N20" s="637"/>
      <c r="O20" s="20" t="b">
        <v>0</v>
      </c>
      <c r="P20" s="20"/>
      <c r="S20" s="18"/>
    </row>
    <row r="21" spans="1:19" ht="30.75" customHeight="1" x14ac:dyDescent="0.25">
      <c r="A21" s="78">
        <v>19</v>
      </c>
      <c r="B21" s="79"/>
      <c r="C21" s="638" t="s">
        <v>399</v>
      </c>
      <c r="D21" s="639"/>
      <c r="E21" s="639"/>
      <c r="F21" s="639"/>
      <c r="G21" s="639"/>
      <c r="H21" s="639"/>
      <c r="I21" s="639"/>
      <c r="J21" s="639"/>
      <c r="K21" s="639"/>
      <c r="L21" s="639"/>
      <c r="M21" s="639"/>
      <c r="N21" s="640"/>
      <c r="O21" s="20" t="b">
        <v>0</v>
      </c>
      <c r="P21" s="20"/>
      <c r="S21" s="18"/>
    </row>
    <row r="22" spans="1:19" ht="30.75" customHeight="1" x14ac:dyDescent="0.25">
      <c r="A22" s="78">
        <v>20</v>
      </c>
      <c r="B22" s="79"/>
      <c r="C22" s="635" t="s">
        <v>373</v>
      </c>
      <c r="D22" s="636"/>
      <c r="E22" s="636"/>
      <c r="F22" s="636"/>
      <c r="G22" s="636"/>
      <c r="H22" s="636"/>
      <c r="I22" s="636"/>
      <c r="J22" s="636"/>
      <c r="K22" s="636"/>
      <c r="L22" s="636"/>
      <c r="M22" s="636"/>
      <c r="N22" s="637"/>
      <c r="O22" s="20" t="b">
        <v>0</v>
      </c>
      <c r="P22" s="20"/>
      <c r="S22" s="18"/>
    </row>
    <row r="23" spans="1:19" ht="45.75" customHeight="1" x14ac:dyDescent="0.25">
      <c r="A23" s="78">
        <v>21</v>
      </c>
      <c r="B23" s="79"/>
      <c r="C23" s="635" t="s">
        <v>497</v>
      </c>
      <c r="D23" s="636"/>
      <c r="E23" s="636"/>
      <c r="F23" s="636"/>
      <c r="G23" s="636"/>
      <c r="H23" s="636"/>
      <c r="I23" s="636"/>
      <c r="J23" s="636"/>
      <c r="K23" s="636"/>
      <c r="L23" s="636"/>
      <c r="M23" s="636"/>
      <c r="N23" s="637"/>
      <c r="O23" s="20" t="b">
        <v>0</v>
      </c>
      <c r="P23" s="20"/>
      <c r="S23" s="18"/>
    </row>
    <row r="24" spans="1:19" ht="30.75" customHeight="1" x14ac:dyDescent="0.25">
      <c r="A24" s="78">
        <v>22</v>
      </c>
      <c r="B24" s="79"/>
      <c r="C24" s="638" t="s">
        <v>483</v>
      </c>
      <c r="D24" s="639"/>
      <c r="E24" s="639"/>
      <c r="F24" s="639"/>
      <c r="G24" s="639"/>
      <c r="H24" s="639"/>
      <c r="I24" s="639"/>
      <c r="J24" s="639"/>
      <c r="K24" s="639"/>
      <c r="L24" s="639"/>
      <c r="M24" s="639"/>
      <c r="N24" s="640"/>
      <c r="O24" s="20" t="b">
        <v>0</v>
      </c>
      <c r="P24" s="20"/>
      <c r="S24" s="18"/>
    </row>
    <row r="25" spans="1:19" ht="39.75" customHeight="1" x14ac:dyDescent="0.25">
      <c r="A25" s="78">
        <v>23</v>
      </c>
      <c r="B25" s="79"/>
      <c r="C25" s="638" t="s">
        <v>397</v>
      </c>
      <c r="D25" s="639"/>
      <c r="E25" s="639"/>
      <c r="F25" s="639"/>
      <c r="G25" s="639"/>
      <c r="H25" s="639"/>
      <c r="I25" s="639"/>
      <c r="J25" s="639"/>
      <c r="K25" s="639"/>
      <c r="L25" s="639"/>
      <c r="M25" s="639"/>
      <c r="N25" s="640"/>
      <c r="O25" s="20" t="b">
        <v>0</v>
      </c>
      <c r="P25" s="20"/>
      <c r="S25" s="18"/>
    </row>
    <row r="26" spans="1:19" ht="30.75" customHeight="1" x14ac:dyDescent="0.25">
      <c r="A26" s="78">
        <v>24</v>
      </c>
      <c r="B26" s="79"/>
      <c r="C26" s="635" t="s">
        <v>498</v>
      </c>
      <c r="D26" s="636"/>
      <c r="E26" s="636"/>
      <c r="F26" s="636"/>
      <c r="G26" s="636"/>
      <c r="H26" s="636"/>
      <c r="I26" s="636"/>
      <c r="J26" s="636"/>
      <c r="K26" s="636"/>
      <c r="L26" s="636"/>
      <c r="M26" s="636"/>
      <c r="N26" s="637"/>
      <c r="O26" s="20" t="b">
        <v>0</v>
      </c>
      <c r="P26" s="20"/>
      <c r="S26" s="18"/>
    </row>
    <row r="27" spans="1:19" ht="27" customHeight="1" x14ac:dyDescent="0.25">
      <c r="A27" s="78">
        <f t="shared" ref="A27" si="0">A26+1</f>
        <v>25</v>
      </c>
      <c r="B27" s="79"/>
      <c r="C27" s="635" t="s">
        <v>484</v>
      </c>
      <c r="D27" s="636"/>
      <c r="E27" s="636"/>
      <c r="F27" s="636"/>
      <c r="G27" s="636"/>
      <c r="H27" s="636"/>
      <c r="I27" s="636"/>
      <c r="J27" s="636"/>
      <c r="K27" s="636"/>
      <c r="L27" s="636"/>
      <c r="M27" s="636"/>
      <c r="N27" s="637"/>
      <c r="O27" s="20" t="b">
        <v>0</v>
      </c>
      <c r="P27" s="20"/>
      <c r="S27" s="18"/>
    </row>
    <row r="28" spans="1:19" ht="42.75" customHeight="1" thickBot="1" x14ac:dyDescent="0.3">
      <c r="A28" s="80">
        <f t="shared" ref="A28" si="1">A27+1</f>
        <v>26</v>
      </c>
      <c r="B28" s="81"/>
      <c r="C28" s="641" t="s">
        <v>376</v>
      </c>
      <c r="D28" s="642"/>
      <c r="E28" s="642"/>
      <c r="F28" s="642"/>
      <c r="G28" s="642"/>
      <c r="H28" s="642"/>
      <c r="I28" s="642"/>
      <c r="J28" s="642"/>
      <c r="K28" s="642"/>
      <c r="L28" s="642"/>
      <c r="M28" s="642"/>
      <c r="N28" s="643"/>
      <c r="O28" s="20" t="b">
        <v>0</v>
      </c>
      <c r="P28" s="20"/>
      <c r="S28" s="18"/>
    </row>
    <row r="29" spans="1:19" ht="27.75" customHeight="1" thickBot="1" x14ac:dyDescent="0.25">
      <c r="A29" s="630" t="s">
        <v>378</v>
      </c>
      <c r="B29" s="631"/>
      <c r="C29" s="631"/>
      <c r="D29" s="631"/>
      <c r="E29" s="631"/>
      <c r="F29" s="631"/>
      <c r="G29" s="631"/>
      <c r="H29" s="631"/>
      <c r="I29" s="631"/>
      <c r="J29" s="631"/>
      <c r="K29" s="631"/>
      <c r="L29" s="631"/>
      <c r="M29" s="631"/>
      <c r="N29" s="632"/>
      <c r="O29" s="20"/>
      <c r="P29" s="20"/>
      <c r="S29" s="18"/>
    </row>
    <row r="30" spans="1:19" ht="18" customHeight="1" x14ac:dyDescent="0.25">
      <c r="A30" s="76">
        <v>27</v>
      </c>
      <c r="B30" s="77"/>
      <c r="C30" s="653" t="s">
        <v>333</v>
      </c>
      <c r="D30" s="654"/>
      <c r="E30" s="654"/>
      <c r="F30" s="654"/>
      <c r="G30" s="654"/>
      <c r="H30" s="654"/>
      <c r="I30" s="654"/>
      <c r="J30" s="654"/>
      <c r="K30" s="654"/>
      <c r="L30" s="654"/>
      <c r="M30" s="654"/>
      <c r="N30" s="655"/>
      <c r="O30" s="20" t="b">
        <v>0</v>
      </c>
      <c r="Q30" s="17"/>
      <c r="R30" s="17"/>
      <c r="S30" s="18"/>
    </row>
    <row r="31" spans="1:19" ht="27" customHeight="1" x14ac:dyDescent="0.25">
      <c r="A31" s="78">
        <v>28</v>
      </c>
      <c r="B31" s="79"/>
      <c r="C31" s="624" t="s">
        <v>407</v>
      </c>
      <c r="D31" s="625"/>
      <c r="E31" s="625"/>
      <c r="F31" s="625"/>
      <c r="G31" s="625"/>
      <c r="H31" s="625"/>
      <c r="I31" s="625"/>
      <c r="J31" s="625"/>
      <c r="K31" s="625"/>
      <c r="L31" s="625"/>
      <c r="M31" s="625"/>
      <c r="N31" s="626"/>
      <c r="O31" s="20" t="b">
        <v>0</v>
      </c>
      <c r="Q31" s="17"/>
      <c r="S31" s="18"/>
    </row>
    <row r="32" spans="1:19" ht="33.75" customHeight="1" x14ac:dyDescent="0.25">
      <c r="A32" s="78">
        <v>29</v>
      </c>
      <c r="B32" s="79"/>
      <c r="C32" s="635" t="s">
        <v>403</v>
      </c>
      <c r="D32" s="636"/>
      <c r="E32" s="636"/>
      <c r="F32" s="636"/>
      <c r="G32" s="636"/>
      <c r="H32" s="636"/>
      <c r="I32" s="636"/>
      <c r="J32" s="636"/>
      <c r="K32" s="636"/>
      <c r="L32" s="636"/>
      <c r="M32" s="636"/>
      <c r="N32" s="637"/>
      <c r="O32" s="20" t="b">
        <v>0</v>
      </c>
      <c r="Q32" s="17"/>
      <c r="S32" s="18"/>
    </row>
    <row r="33" spans="1:19" ht="18" customHeight="1" x14ac:dyDescent="0.25">
      <c r="A33" s="78">
        <v>30</v>
      </c>
      <c r="B33" s="79"/>
      <c r="C33" s="624" t="s">
        <v>334</v>
      </c>
      <c r="D33" s="625"/>
      <c r="E33" s="625"/>
      <c r="F33" s="625"/>
      <c r="G33" s="625"/>
      <c r="H33" s="625"/>
      <c r="I33" s="625"/>
      <c r="J33" s="625"/>
      <c r="K33" s="625"/>
      <c r="L33" s="625"/>
      <c r="M33" s="625"/>
      <c r="N33" s="626"/>
      <c r="O33" s="20" t="b">
        <v>0</v>
      </c>
      <c r="Q33" s="17"/>
      <c r="S33" s="18"/>
    </row>
    <row r="34" spans="1:19" ht="26.25" customHeight="1" x14ac:dyDescent="0.25">
      <c r="A34" s="78">
        <f>A33+1</f>
        <v>31</v>
      </c>
      <c r="B34" s="79"/>
      <c r="C34" s="624" t="s">
        <v>424</v>
      </c>
      <c r="D34" s="625"/>
      <c r="E34" s="625"/>
      <c r="F34" s="625"/>
      <c r="G34" s="625"/>
      <c r="H34" s="625"/>
      <c r="I34" s="625"/>
      <c r="J34" s="625"/>
      <c r="K34" s="625"/>
      <c r="L34" s="625"/>
      <c r="M34" s="625"/>
      <c r="N34" s="626"/>
      <c r="O34" s="20" t="b">
        <v>0</v>
      </c>
      <c r="Q34" s="17"/>
      <c r="S34" s="18"/>
    </row>
    <row r="35" spans="1:19" ht="27" customHeight="1" thickBot="1" x14ac:dyDescent="0.3">
      <c r="A35" s="78">
        <v>32</v>
      </c>
      <c r="B35" s="79"/>
      <c r="C35" s="627" t="s">
        <v>423</v>
      </c>
      <c r="D35" s="628"/>
      <c r="E35" s="628"/>
      <c r="F35" s="628"/>
      <c r="G35" s="628"/>
      <c r="H35" s="628"/>
      <c r="I35" s="628"/>
      <c r="J35" s="628"/>
      <c r="K35" s="628"/>
      <c r="L35" s="628"/>
      <c r="M35" s="628"/>
      <c r="N35" s="629"/>
      <c r="O35" s="20" t="b">
        <v>0</v>
      </c>
    </row>
    <row r="36" spans="1:19" ht="24.75" customHeight="1" thickBot="1" x14ac:dyDescent="0.25">
      <c r="A36" s="630" t="s">
        <v>379</v>
      </c>
      <c r="B36" s="633"/>
      <c r="C36" s="633"/>
      <c r="D36" s="633"/>
      <c r="E36" s="633"/>
      <c r="F36" s="633"/>
      <c r="G36" s="633"/>
      <c r="H36" s="633"/>
      <c r="I36" s="633"/>
      <c r="J36" s="633"/>
      <c r="K36" s="633"/>
      <c r="L36" s="633"/>
      <c r="M36" s="633"/>
      <c r="N36" s="634"/>
      <c r="O36" s="20"/>
      <c r="P36" s="20" t="s">
        <v>265</v>
      </c>
      <c r="Q36" s="18"/>
    </row>
    <row r="37" spans="1:19" ht="18" customHeight="1" x14ac:dyDescent="0.25">
      <c r="A37" s="76">
        <v>33</v>
      </c>
      <c r="B37" s="77"/>
      <c r="C37" s="653" t="s">
        <v>268</v>
      </c>
      <c r="D37" s="654"/>
      <c r="E37" s="654"/>
      <c r="F37" s="654"/>
      <c r="G37" s="654"/>
      <c r="H37" s="654"/>
      <c r="I37" s="654"/>
      <c r="J37" s="654"/>
      <c r="K37" s="654"/>
      <c r="L37" s="654"/>
      <c r="M37" s="654"/>
      <c r="N37" s="655"/>
      <c r="O37" s="20" t="b">
        <v>0</v>
      </c>
    </row>
    <row r="38" spans="1:19" ht="20.25" customHeight="1" x14ac:dyDescent="0.25">
      <c r="A38" s="78">
        <v>34</v>
      </c>
      <c r="B38" s="79"/>
      <c r="C38" s="624" t="s">
        <v>374</v>
      </c>
      <c r="D38" s="625"/>
      <c r="E38" s="625"/>
      <c r="F38" s="625"/>
      <c r="G38" s="625"/>
      <c r="H38" s="625"/>
      <c r="I38" s="625"/>
      <c r="J38" s="625"/>
      <c r="K38" s="625"/>
      <c r="L38" s="625"/>
      <c r="M38" s="625"/>
      <c r="N38" s="626"/>
      <c r="O38" s="20" t="b">
        <v>0</v>
      </c>
    </row>
    <row r="39" spans="1:19" ht="18" customHeight="1" x14ac:dyDescent="0.25">
      <c r="A39" s="78">
        <v>35</v>
      </c>
      <c r="B39" s="79"/>
      <c r="C39" s="624" t="s">
        <v>400</v>
      </c>
      <c r="D39" s="625"/>
      <c r="E39" s="625"/>
      <c r="F39" s="625"/>
      <c r="G39" s="625"/>
      <c r="H39" s="625"/>
      <c r="I39" s="625"/>
      <c r="J39" s="625"/>
      <c r="K39" s="625"/>
      <c r="L39" s="625"/>
      <c r="M39" s="625"/>
      <c r="N39" s="626"/>
      <c r="O39" s="20" t="b">
        <v>0</v>
      </c>
    </row>
    <row r="40" spans="1:19" ht="32.25" customHeight="1" x14ac:dyDescent="0.25">
      <c r="A40" s="78">
        <v>36</v>
      </c>
      <c r="B40" s="79"/>
      <c r="C40" s="624" t="s">
        <v>401</v>
      </c>
      <c r="D40" s="625"/>
      <c r="E40" s="625"/>
      <c r="F40" s="625"/>
      <c r="G40" s="625"/>
      <c r="H40" s="625"/>
      <c r="I40" s="625"/>
      <c r="J40" s="625"/>
      <c r="K40" s="625"/>
      <c r="L40" s="625"/>
      <c r="M40" s="625"/>
      <c r="N40" s="626"/>
      <c r="O40" s="20" t="b">
        <v>0</v>
      </c>
    </row>
    <row r="41" spans="1:19" ht="26.25" customHeight="1" x14ac:dyDescent="0.25">
      <c r="A41" s="78">
        <v>37</v>
      </c>
      <c r="B41" s="79"/>
      <c r="C41" s="624" t="s">
        <v>336</v>
      </c>
      <c r="D41" s="625"/>
      <c r="E41" s="625"/>
      <c r="F41" s="625"/>
      <c r="G41" s="625"/>
      <c r="H41" s="625"/>
      <c r="I41" s="625"/>
      <c r="J41" s="625"/>
      <c r="K41" s="625"/>
      <c r="L41" s="625"/>
      <c r="M41" s="625"/>
      <c r="N41" s="626"/>
      <c r="O41" s="20" t="b">
        <v>0</v>
      </c>
    </row>
    <row r="42" spans="1:19" ht="18" customHeight="1" x14ac:dyDescent="0.25">
      <c r="A42" s="78">
        <v>38</v>
      </c>
      <c r="B42" s="79"/>
      <c r="C42" s="624" t="s">
        <v>402</v>
      </c>
      <c r="D42" s="625"/>
      <c r="E42" s="625"/>
      <c r="F42" s="625"/>
      <c r="G42" s="625"/>
      <c r="H42" s="625"/>
      <c r="I42" s="625"/>
      <c r="J42" s="625"/>
      <c r="K42" s="625"/>
      <c r="L42" s="625"/>
      <c r="M42" s="625"/>
      <c r="N42" s="626"/>
      <c r="O42" s="20" t="b">
        <v>0</v>
      </c>
    </row>
    <row r="43" spans="1:19" ht="33" customHeight="1" x14ac:dyDescent="0.25">
      <c r="A43" s="78">
        <v>39</v>
      </c>
      <c r="B43" s="79"/>
      <c r="C43" s="624" t="s">
        <v>335</v>
      </c>
      <c r="D43" s="625"/>
      <c r="E43" s="625"/>
      <c r="F43" s="625"/>
      <c r="G43" s="625"/>
      <c r="H43" s="625"/>
      <c r="I43" s="625"/>
      <c r="J43" s="625"/>
      <c r="K43" s="625"/>
      <c r="L43" s="625"/>
      <c r="M43" s="625"/>
      <c r="N43" s="626"/>
      <c r="O43" s="20" t="b">
        <v>0</v>
      </c>
    </row>
    <row r="44" spans="1:19" ht="19.5" customHeight="1" x14ac:dyDescent="0.25">
      <c r="A44" s="78">
        <v>40</v>
      </c>
      <c r="B44" s="79"/>
      <c r="C44" s="624" t="s">
        <v>408</v>
      </c>
      <c r="D44" s="625"/>
      <c r="E44" s="625"/>
      <c r="F44" s="625"/>
      <c r="G44" s="625"/>
      <c r="H44" s="625"/>
      <c r="I44" s="625"/>
      <c r="J44" s="625"/>
      <c r="K44" s="625"/>
      <c r="L44" s="625"/>
      <c r="M44" s="625"/>
      <c r="N44" s="626"/>
      <c r="O44" s="20" t="b">
        <v>0</v>
      </c>
    </row>
    <row r="45" spans="1:19" ht="21" customHeight="1" thickBot="1" x14ac:dyDescent="0.3">
      <c r="A45" s="82">
        <v>41</v>
      </c>
      <c r="B45" s="83"/>
      <c r="C45" s="627" t="s">
        <v>337</v>
      </c>
      <c r="D45" s="628"/>
      <c r="E45" s="628"/>
      <c r="F45" s="628"/>
      <c r="G45" s="628"/>
      <c r="H45" s="628"/>
      <c r="I45" s="628"/>
      <c r="J45" s="628"/>
      <c r="K45" s="628"/>
      <c r="L45" s="628"/>
      <c r="M45" s="628"/>
      <c r="N45" s="629"/>
      <c r="O45" s="20" t="b">
        <v>0</v>
      </c>
    </row>
  </sheetData>
  <mergeCells count="45">
    <mergeCell ref="C8:N8"/>
    <mergeCell ref="C15:N15"/>
    <mergeCell ref="C11:N11"/>
    <mergeCell ref="C37:N37"/>
    <mergeCell ref="C19:N19"/>
    <mergeCell ref="C20:N20"/>
    <mergeCell ref="C9:N9"/>
    <mergeCell ref="C10:N10"/>
    <mergeCell ref="C17:N17"/>
    <mergeCell ref="C12:N12"/>
    <mergeCell ref="C13:N13"/>
    <mergeCell ref="C14:N14"/>
    <mergeCell ref="C18:N18"/>
    <mergeCell ref="C38:N38"/>
    <mergeCell ref="C1:N1"/>
    <mergeCell ref="C33:N33"/>
    <mergeCell ref="C34:N34"/>
    <mergeCell ref="C26:N26"/>
    <mergeCell ref="C3:N3"/>
    <mergeCell ref="C4:N4"/>
    <mergeCell ref="C2:N2"/>
    <mergeCell ref="C25:N25"/>
    <mergeCell ref="C24:N24"/>
    <mergeCell ref="C27:N27"/>
    <mergeCell ref="C30:N30"/>
    <mergeCell ref="C5:N5"/>
    <mergeCell ref="C32:N32"/>
    <mergeCell ref="C7:N7"/>
    <mergeCell ref="C6:N6"/>
    <mergeCell ref="C44:N44"/>
    <mergeCell ref="C45:N45"/>
    <mergeCell ref="A16:N16"/>
    <mergeCell ref="A29:N29"/>
    <mergeCell ref="A36:N36"/>
    <mergeCell ref="C23:N23"/>
    <mergeCell ref="C22:N22"/>
    <mergeCell ref="C21:N21"/>
    <mergeCell ref="C42:N42"/>
    <mergeCell ref="C43:N43"/>
    <mergeCell ref="C28:N28"/>
    <mergeCell ref="C31:N31"/>
    <mergeCell ref="C41:N41"/>
    <mergeCell ref="C40:N40"/>
    <mergeCell ref="C39:N39"/>
    <mergeCell ref="C35:N35"/>
  </mergeCells>
  <pageMargins left="0.45" right="0.45" top="0.5" bottom="0.5" header="0.3" footer="0.3"/>
  <pageSetup scale="54" orientation="portrait" r:id="rId1"/>
  <headerFooter>
    <oddHeader>&amp;C&amp;"Arial,Bold"&amp;14Quality Criteria Checklist&amp;R&amp;"Arial,Bold"&amp;12Tab 6</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8130" r:id="rId4" name="Check Box 2">
              <controlPr defaultSize="0" autoFill="0" autoLine="0" autoPict="0">
                <anchor moveWithCells="1">
                  <from>
                    <xdr:col>1</xdr:col>
                    <xdr:colOff>447675</xdr:colOff>
                    <xdr:row>1</xdr:row>
                    <xdr:rowOff>19050</xdr:rowOff>
                  </from>
                  <to>
                    <xdr:col>1</xdr:col>
                    <xdr:colOff>1114425</xdr:colOff>
                    <xdr:row>1</xdr:row>
                    <xdr:rowOff>381000</xdr:rowOff>
                  </to>
                </anchor>
              </controlPr>
            </control>
          </mc:Choice>
        </mc:AlternateContent>
        <mc:AlternateContent xmlns:mc="http://schemas.openxmlformats.org/markup-compatibility/2006">
          <mc:Choice Requires="x14">
            <control shapeId="48131" r:id="rId5" name="Check Box 3">
              <controlPr defaultSize="0" autoFill="0" autoLine="0" autoPict="0">
                <anchor moveWithCells="1">
                  <from>
                    <xdr:col>1</xdr:col>
                    <xdr:colOff>447675</xdr:colOff>
                    <xdr:row>2</xdr:row>
                    <xdr:rowOff>19050</xdr:rowOff>
                  </from>
                  <to>
                    <xdr:col>1</xdr:col>
                    <xdr:colOff>1114425</xdr:colOff>
                    <xdr:row>3</xdr:row>
                    <xdr:rowOff>0</xdr:rowOff>
                  </to>
                </anchor>
              </controlPr>
            </control>
          </mc:Choice>
        </mc:AlternateContent>
        <mc:AlternateContent xmlns:mc="http://schemas.openxmlformats.org/markup-compatibility/2006">
          <mc:Choice Requires="x14">
            <control shapeId="48132" r:id="rId6" name="Check Box 4">
              <controlPr defaultSize="0" autoFill="0" autoLine="0" autoPict="0">
                <anchor moveWithCells="1">
                  <from>
                    <xdr:col>1</xdr:col>
                    <xdr:colOff>447675</xdr:colOff>
                    <xdr:row>3</xdr:row>
                    <xdr:rowOff>19050</xdr:rowOff>
                  </from>
                  <to>
                    <xdr:col>1</xdr:col>
                    <xdr:colOff>1114425</xdr:colOff>
                    <xdr:row>4</xdr:row>
                    <xdr:rowOff>0</xdr:rowOff>
                  </to>
                </anchor>
              </controlPr>
            </control>
          </mc:Choice>
        </mc:AlternateContent>
        <mc:AlternateContent xmlns:mc="http://schemas.openxmlformats.org/markup-compatibility/2006">
          <mc:Choice Requires="x14">
            <control shapeId="48133" r:id="rId7" name="Check Box 5">
              <controlPr defaultSize="0" autoFill="0" autoLine="0" autoPict="0">
                <anchor moveWithCells="1">
                  <from>
                    <xdr:col>1</xdr:col>
                    <xdr:colOff>447675</xdr:colOff>
                    <xdr:row>4</xdr:row>
                    <xdr:rowOff>9525</xdr:rowOff>
                  </from>
                  <to>
                    <xdr:col>1</xdr:col>
                    <xdr:colOff>1114425</xdr:colOff>
                    <xdr:row>5</xdr:row>
                    <xdr:rowOff>0</xdr:rowOff>
                  </to>
                </anchor>
              </controlPr>
            </control>
          </mc:Choice>
        </mc:AlternateContent>
        <mc:AlternateContent xmlns:mc="http://schemas.openxmlformats.org/markup-compatibility/2006">
          <mc:Choice Requires="x14">
            <control shapeId="48134" r:id="rId8" name="Check Box 6">
              <controlPr defaultSize="0" autoFill="0" autoLine="0" autoPict="0">
                <anchor moveWithCells="1">
                  <from>
                    <xdr:col>1</xdr:col>
                    <xdr:colOff>447675</xdr:colOff>
                    <xdr:row>5</xdr:row>
                    <xdr:rowOff>19050</xdr:rowOff>
                  </from>
                  <to>
                    <xdr:col>1</xdr:col>
                    <xdr:colOff>1114425</xdr:colOff>
                    <xdr:row>6</xdr:row>
                    <xdr:rowOff>0</xdr:rowOff>
                  </to>
                </anchor>
              </controlPr>
            </control>
          </mc:Choice>
        </mc:AlternateContent>
        <mc:AlternateContent xmlns:mc="http://schemas.openxmlformats.org/markup-compatibility/2006">
          <mc:Choice Requires="x14">
            <control shapeId="48135" r:id="rId9" name="Check Box 7">
              <controlPr defaultSize="0" autoFill="0" autoLine="0" autoPict="0">
                <anchor moveWithCells="1">
                  <from>
                    <xdr:col>1</xdr:col>
                    <xdr:colOff>447675</xdr:colOff>
                    <xdr:row>6</xdr:row>
                    <xdr:rowOff>19050</xdr:rowOff>
                  </from>
                  <to>
                    <xdr:col>1</xdr:col>
                    <xdr:colOff>1114425</xdr:colOff>
                    <xdr:row>6</xdr:row>
                    <xdr:rowOff>285750</xdr:rowOff>
                  </to>
                </anchor>
              </controlPr>
            </control>
          </mc:Choice>
        </mc:AlternateContent>
        <mc:AlternateContent xmlns:mc="http://schemas.openxmlformats.org/markup-compatibility/2006">
          <mc:Choice Requires="x14">
            <control shapeId="48136" r:id="rId10" name="Check Box 8">
              <controlPr defaultSize="0" autoFill="0" autoLine="0" autoPict="0">
                <anchor moveWithCells="1">
                  <from>
                    <xdr:col>1</xdr:col>
                    <xdr:colOff>438150</xdr:colOff>
                    <xdr:row>6</xdr:row>
                    <xdr:rowOff>276225</xdr:rowOff>
                  </from>
                  <to>
                    <xdr:col>1</xdr:col>
                    <xdr:colOff>1104900</xdr:colOff>
                    <xdr:row>7</xdr:row>
                    <xdr:rowOff>314325</xdr:rowOff>
                  </to>
                </anchor>
              </controlPr>
            </control>
          </mc:Choice>
        </mc:AlternateContent>
        <mc:AlternateContent xmlns:mc="http://schemas.openxmlformats.org/markup-compatibility/2006">
          <mc:Choice Requires="x14">
            <control shapeId="48138" r:id="rId11" name="Check Box 10">
              <controlPr defaultSize="0" autoFill="0" autoLine="0" autoPict="0">
                <anchor moveWithCells="1">
                  <from>
                    <xdr:col>1</xdr:col>
                    <xdr:colOff>447675</xdr:colOff>
                    <xdr:row>8</xdr:row>
                    <xdr:rowOff>19050</xdr:rowOff>
                  </from>
                  <to>
                    <xdr:col>1</xdr:col>
                    <xdr:colOff>1114425</xdr:colOff>
                    <xdr:row>8</xdr:row>
                    <xdr:rowOff>247650</xdr:rowOff>
                  </to>
                </anchor>
              </controlPr>
            </control>
          </mc:Choice>
        </mc:AlternateContent>
        <mc:AlternateContent xmlns:mc="http://schemas.openxmlformats.org/markup-compatibility/2006">
          <mc:Choice Requires="x14">
            <control shapeId="48139" r:id="rId12" name="Check Box 11">
              <controlPr defaultSize="0" autoFill="0" autoLine="0" autoPict="0">
                <anchor moveWithCells="1">
                  <from>
                    <xdr:col>1</xdr:col>
                    <xdr:colOff>447675</xdr:colOff>
                    <xdr:row>9</xdr:row>
                    <xdr:rowOff>9525</xdr:rowOff>
                  </from>
                  <to>
                    <xdr:col>1</xdr:col>
                    <xdr:colOff>1114425</xdr:colOff>
                    <xdr:row>9</xdr:row>
                    <xdr:rowOff>400050</xdr:rowOff>
                  </to>
                </anchor>
              </controlPr>
            </control>
          </mc:Choice>
        </mc:AlternateContent>
        <mc:AlternateContent xmlns:mc="http://schemas.openxmlformats.org/markup-compatibility/2006">
          <mc:Choice Requires="x14">
            <control shapeId="48140" r:id="rId13" name="Check Box 12">
              <controlPr defaultSize="0" autoFill="0" autoLine="0" autoPict="0">
                <anchor moveWithCells="1">
                  <from>
                    <xdr:col>1</xdr:col>
                    <xdr:colOff>438150</xdr:colOff>
                    <xdr:row>9</xdr:row>
                    <xdr:rowOff>352425</xdr:rowOff>
                  </from>
                  <to>
                    <xdr:col>1</xdr:col>
                    <xdr:colOff>1104900</xdr:colOff>
                    <xdr:row>11</xdr:row>
                    <xdr:rowOff>0</xdr:rowOff>
                  </to>
                </anchor>
              </controlPr>
            </control>
          </mc:Choice>
        </mc:AlternateContent>
        <mc:AlternateContent xmlns:mc="http://schemas.openxmlformats.org/markup-compatibility/2006">
          <mc:Choice Requires="x14">
            <control shapeId="48142" r:id="rId14" name="Check Box 14">
              <controlPr defaultSize="0" autoFill="0" autoLine="0" autoPict="0">
                <anchor moveWithCells="1">
                  <from>
                    <xdr:col>1</xdr:col>
                    <xdr:colOff>438150</xdr:colOff>
                    <xdr:row>10</xdr:row>
                    <xdr:rowOff>180975</xdr:rowOff>
                  </from>
                  <to>
                    <xdr:col>1</xdr:col>
                    <xdr:colOff>1104900</xdr:colOff>
                    <xdr:row>12</xdr:row>
                    <xdr:rowOff>66675</xdr:rowOff>
                  </to>
                </anchor>
              </controlPr>
            </control>
          </mc:Choice>
        </mc:AlternateContent>
        <mc:AlternateContent xmlns:mc="http://schemas.openxmlformats.org/markup-compatibility/2006">
          <mc:Choice Requires="x14">
            <control shapeId="48143" r:id="rId15" name="Check Box 15">
              <controlPr defaultSize="0" autoFill="0" autoLine="0" autoPict="0">
                <anchor moveWithCells="1">
                  <from>
                    <xdr:col>1</xdr:col>
                    <xdr:colOff>447675</xdr:colOff>
                    <xdr:row>12</xdr:row>
                    <xdr:rowOff>19050</xdr:rowOff>
                  </from>
                  <to>
                    <xdr:col>1</xdr:col>
                    <xdr:colOff>1114425</xdr:colOff>
                    <xdr:row>12</xdr:row>
                    <xdr:rowOff>228600</xdr:rowOff>
                  </to>
                </anchor>
              </controlPr>
            </control>
          </mc:Choice>
        </mc:AlternateContent>
        <mc:AlternateContent xmlns:mc="http://schemas.openxmlformats.org/markup-compatibility/2006">
          <mc:Choice Requires="x14">
            <control shapeId="48144" r:id="rId16" name="Check Box 16">
              <controlPr defaultSize="0" autoFill="0" autoLine="0" autoPict="0">
                <anchor moveWithCells="1">
                  <from>
                    <xdr:col>1</xdr:col>
                    <xdr:colOff>447675</xdr:colOff>
                    <xdr:row>13</xdr:row>
                    <xdr:rowOff>9525</xdr:rowOff>
                  </from>
                  <to>
                    <xdr:col>1</xdr:col>
                    <xdr:colOff>1114425</xdr:colOff>
                    <xdr:row>13</xdr:row>
                    <xdr:rowOff>247650</xdr:rowOff>
                  </to>
                </anchor>
              </controlPr>
            </control>
          </mc:Choice>
        </mc:AlternateContent>
        <mc:AlternateContent xmlns:mc="http://schemas.openxmlformats.org/markup-compatibility/2006">
          <mc:Choice Requires="x14">
            <control shapeId="48146" r:id="rId17" name="Check Box 18">
              <controlPr defaultSize="0" autoFill="0" autoLine="0" autoPict="0">
                <anchor moveWithCells="1">
                  <from>
                    <xdr:col>1</xdr:col>
                    <xdr:colOff>447675</xdr:colOff>
                    <xdr:row>14</xdr:row>
                    <xdr:rowOff>19050</xdr:rowOff>
                  </from>
                  <to>
                    <xdr:col>1</xdr:col>
                    <xdr:colOff>1114425</xdr:colOff>
                    <xdr:row>14</xdr:row>
                    <xdr:rowOff>352425</xdr:rowOff>
                  </to>
                </anchor>
              </controlPr>
            </control>
          </mc:Choice>
        </mc:AlternateContent>
        <mc:AlternateContent xmlns:mc="http://schemas.openxmlformats.org/markup-compatibility/2006">
          <mc:Choice Requires="x14">
            <control shapeId="48147" r:id="rId18" name="Check Box 19">
              <controlPr defaultSize="0" autoFill="0" autoLine="0" autoPict="0">
                <anchor moveWithCells="1">
                  <from>
                    <xdr:col>1</xdr:col>
                    <xdr:colOff>447675</xdr:colOff>
                    <xdr:row>16</xdr:row>
                    <xdr:rowOff>19050</xdr:rowOff>
                  </from>
                  <to>
                    <xdr:col>1</xdr:col>
                    <xdr:colOff>1114425</xdr:colOff>
                    <xdr:row>16</xdr:row>
                    <xdr:rowOff>381000</xdr:rowOff>
                  </to>
                </anchor>
              </controlPr>
            </control>
          </mc:Choice>
        </mc:AlternateContent>
        <mc:AlternateContent xmlns:mc="http://schemas.openxmlformats.org/markup-compatibility/2006">
          <mc:Choice Requires="x14">
            <control shapeId="48148" r:id="rId19" name="Check Box 20">
              <controlPr defaultSize="0" autoFill="0" autoLine="0" autoPict="0">
                <anchor moveWithCells="1">
                  <from>
                    <xdr:col>1</xdr:col>
                    <xdr:colOff>447675</xdr:colOff>
                    <xdr:row>17</xdr:row>
                    <xdr:rowOff>19050</xdr:rowOff>
                  </from>
                  <to>
                    <xdr:col>1</xdr:col>
                    <xdr:colOff>1114425</xdr:colOff>
                    <xdr:row>17</xdr:row>
                    <xdr:rowOff>371475</xdr:rowOff>
                  </to>
                </anchor>
              </controlPr>
            </control>
          </mc:Choice>
        </mc:AlternateContent>
        <mc:AlternateContent xmlns:mc="http://schemas.openxmlformats.org/markup-compatibility/2006">
          <mc:Choice Requires="x14">
            <control shapeId="48149" r:id="rId20" name="Check Box 21">
              <controlPr defaultSize="0" autoFill="0" autoLine="0" autoPict="0">
                <anchor moveWithCells="1">
                  <from>
                    <xdr:col>1</xdr:col>
                    <xdr:colOff>447675</xdr:colOff>
                    <xdr:row>18</xdr:row>
                    <xdr:rowOff>19050</xdr:rowOff>
                  </from>
                  <to>
                    <xdr:col>1</xdr:col>
                    <xdr:colOff>1114425</xdr:colOff>
                    <xdr:row>18</xdr:row>
                    <xdr:rowOff>371475</xdr:rowOff>
                  </to>
                </anchor>
              </controlPr>
            </control>
          </mc:Choice>
        </mc:AlternateContent>
        <mc:AlternateContent xmlns:mc="http://schemas.openxmlformats.org/markup-compatibility/2006">
          <mc:Choice Requires="x14">
            <control shapeId="48150" r:id="rId21" name="Check Box 22">
              <controlPr defaultSize="0" autoFill="0" autoLine="0" autoPict="0">
                <anchor moveWithCells="1">
                  <from>
                    <xdr:col>1</xdr:col>
                    <xdr:colOff>447675</xdr:colOff>
                    <xdr:row>19</xdr:row>
                    <xdr:rowOff>19050</xdr:rowOff>
                  </from>
                  <to>
                    <xdr:col>1</xdr:col>
                    <xdr:colOff>1114425</xdr:colOff>
                    <xdr:row>19</xdr:row>
                    <xdr:rowOff>285750</xdr:rowOff>
                  </to>
                </anchor>
              </controlPr>
            </control>
          </mc:Choice>
        </mc:AlternateContent>
        <mc:AlternateContent xmlns:mc="http://schemas.openxmlformats.org/markup-compatibility/2006">
          <mc:Choice Requires="x14">
            <control shapeId="48152" r:id="rId22" name="Check Box 24">
              <controlPr defaultSize="0" autoFill="0" autoLine="0" autoPict="0">
                <anchor moveWithCells="1">
                  <from>
                    <xdr:col>1</xdr:col>
                    <xdr:colOff>447675</xdr:colOff>
                    <xdr:row>20</xdr:row>
                    <xdr:rowOff>19050</xdr:rowOff>
                  </from>
                  <to>
                    <xdr:col>1</xdr:col>
                    <xdr:colOff>1114425</xdr:colOff>
                    <xdr:row>20</xdr:row>
                    <xdr:rowOff>381000</xdr:rowOff>
                  </to>
                </anchor>
              </controlPr>
            </control>
          </mc:Choice>
        </mc:AlternateContent>
        <mc:AlternateContent xmlns:mc="http://schemas.openxmlformats.org/markup-compatibility/2006">
          <mc:Choice Requires="x14">
            <control shapeId="48153" r:id="rId23" name="Check Box 25">
              <controlPr defaultSize="0" autoFill="0" autoLine="0" autoPict="0">
                <anchor moveWithCells="1">
                  <from>
                    <xdr:col>1</xdr:col>
                    <xdr:colOff>447675</xdr:colOff>
                    <xdr:row>21</xdr:row>
                    <xdr:rowOff>19050</xdr:rowOff>
                  </from>
                  <to>
                    <xdr:col>1</xdr:col>
                    <xdr:colOff>1114425</xdr:colOff>
                    <xdr:row>21</xdr:row>
                    <xdr:rowOff>295275</xdr:rowOff>
                  </to>
                </anchor>
              </controlPr>
            </control>
          </mc:Choice>
        </mc:AlternateContent>
        <mc:AlternateContent xmlns:mc="http://schemas.openxmlformats.org/markup-compatibility/2006">
          <mc:Choice Requires="x14">
            <control shapeId="48154" r:id="rId24" name="Check Box 26">
              <controlPr defaultSize="0" autoFill="0" autoLine="0" autoPict="0">
                <anchor moveWithCells="1">
                  <from>
                    <xdr:col>1</xdr:col>
                    <xdr:colOff>447675</xdr:colOff>
                    <xdr:row>22</xdr:row>
                    <xdr:rowOff>19050</xdr:rowOff>
                  </from>
                  <to>
                    <xdr:col>1</xdr:col>
                    <xdr:colOff>1114425</xdr:colOff>
                    <xdr:row>22</xdr:row>
                    <xdr:rowOff>257175</xdr:rowOff>
                  </to>
                </anchor>
              </controlPr>
            </control>
          </mc:Choice>
        </mc:AlternateContent>
        <mc:AlternateContent xmlns:mc="http://schemas.openxmlformats.org/markup-compatibility/2006">
          <mc:Choice Requires="x14">
            <control shapeId="48155" r:id="rId25" name="Check Box 27">
              <controlPr defaultSize="0" autoFill="0" autoLine="0" autoPict="0">
                <anchor moveWithCells="1">
                  <from>
                    <xdr:col>1</xdr:col>
                    <xdr:colOff>447675</xdr:colOff>
                    <xdr:row>23</xdr:row>
                    <xdr:rowOff>19050</xdr:rowOff>
                  </from>
                  <to>
                    <xdr:col>1</xdr:col>
                    <xdr:colOff>1114425</xdr:colOff>
                    <xdr:row>24</xdr:row>
                    <xdr:rowOff>9525</xdr:rowOff>
                  </to>
                </anchor>
              </controlPr>
            </control>
          </mc:Choice>
        </mc:AlternateContent>
        <mc:AlternateContent xmlns:mc="http://schemas.openxmlformats.org/markup-compatibility/2006">
          <mc:Choice Requires="x14">
            <control shapeId="48156" r:id="rId26" name="Check Box 28">
              <controlPr defaultSize="0" autoFill="0" autoLine="0" autoPict="0">
                <anchor moveWithCells="1">
                  <from>
                    <xdr:col>1</xdr:col>
                    <xdr:colOff>447675</xdr:colOff>
                    <xdr:row>24</xdr:row>
                    <xdr:rowOff>19050</xdr:rowOff>
                  </from>
                  <to>
                    <xdr:col>1</xdr:col>
                    <xdr:colOff>1114425</xdr:colOff>
                    <xdr:row>25</xdr:row>
                    <xdr:rowOff>28575</xdr:rowOff>
                  </to>
                </anchor>
              </controlPr>
            </control>
          </mc:Choice>
        </mc:AlternateContent>
        <mc:AlternateContent xmlns:mc="http://schemas.openxmlformats.org/markup-compatibility/2006">
          <mc:Choice Requires="x14">
            <control shapeId="48157" r:id="rId27" name="Check Box 29">
              <controlPr defaultSize="0" autoFill="0" autoLine="0" autoPict="0">
                <anchor moveWithCells="1">
                  <from>
                    <xdr:col>1</xdr:col>
                    <xdr:colOff>447675</xdr:colOff>
                    <xdr:row>25</xdr:row>
                    <xdr:rowOff>19050</xdr:rowOff>
                  </from>
                  <to>
                    <xdr:col>1</xdr:col>
                    <xdr:colOff>1114425</xdr:colOff>
                    <xdr:row>25</xdr:row>
                    <xdr:rowOff>228600</xdr:rowOff>
                  </to>
                </anchor>
              </controlPr>
            </control>
          </mc:Choice>
        </mc:AlternateContent>
        <mc:AlternateContent xmlns:mc="http://schemas.openxmlformats.org/markup-compatibility/2006">
          <mc:Choice Requires="x14">
            <control shapeId="48158" r:id="rId28" name="Check Box 30">
              <controlPr defaultSize="0" autoFill="0" autoLine="0" autoPict="0">
                <anchor moveWithCells="1">
                  <from>
                    <xdr:col>1</xdr:col>
                    <xdr:colOff>447675</xdr:colOff>
                    <xdr:row>26</xdr:row>
                    <xdr:rowOff>19050</xdr:rowOff>
                  </from>
                  <to>
                    <xdr:col>1</xdr:col>
                    <xdr:colOff>1114425</xdr:colOff>
                    <xdr:row>26</xdr:row>
                    <xdr:rowOff>247650</xdr:rowOff>
                  </to>
                </anchor>
              </controlPr>
            </control>
          </mc:Choice>
        </mc:AlternateContent>
        <mc:AlternateContent xmlns:mc="http://schemas.openxmlformats.org/markup-compatibility/2006">
          <mc:Choice Requires="x14">
            <control shapeId="48159" r:id="rId29" name="Check Box 31">
              <controlPr defaultSize="0" autoFill="0" autoLine="0" autoPict="0">
                <anchor moveWithCells="1">
                  <from>
                    <xdr:col>1</xdr:col>
                    <xdr:colOff>447675</xdr:colOff>
                    <xdr:row>27</xdr:row>
                    <xdr:rowOff>19050</xdr:rowOff>
                  </from>
                  <to>
                    <xdr:col>1</xdr:col>
                    <xdr:colOff>1114425</xdr:colOff>
                    <xdr:row>27</xdr:row>
                    <xdr:rowOff>381000</xdr:rowOff>
                  </to>
                </anchor>
              </controlPr>
            </control>
          </mc:Choice>
        </mc:AlternateContent>
        <mc:AlternateContent xmlns:mc="http://schemas.openxmlformats.org/markup-compatibility/2006">
          <mc:Choice Requires="x14">
            <control shapeId="48161" r:id="rId30" name="Check Box 33">
              <controlPr defaultSize="0" autoFill="0" autoLine="0" autoPict="0">
                <anchor moveWithCells="1">
                  <from>
                    <xdr:col>1</xdr:col>
                    <xdr:colOff>447675</xdr:colOff>
                    <xdr:row>29</xdr:row>
                    <xdr:rowOff>19050</xdr:rowOff>
                  </from>
                  <to>
                    <xdr:col>1</xdr:col>
                    <xdr:colOff>1114425</xdr:colOff>
                    <xdr:row>30</xdr:row>
                    <xdr:rowOff>0</xdr:rowOff>
                  </to>
                </anchor>
              </controlPr>
            </control>
          </mc:Choice>
        </mc:AlternateContent>
        <mc:AlternateContent xmlns:mc="http://schemas.openxmlformats.org/markup-compatibility/2006">
          <mc:Choice Requires="x14">
            <control shapeId="48162" r:id="rId31" name="Check Box 34">
              <controlPr defaultSize="0" autoFill="0" autoLine="0" autoPict="0">
                <anchor moveWithCells="1">
                  <from>
                    <xdr:col>1</xdr:col>
                    <xdr:colOff>447675</xdr:colOff>
                    <xdr:row>30</xdr:row>
                    <xdr:rowOff>19050</xdr:rowOff>
                  </from>
                  <to>
                    <xdr:col>1</xdr:col>
                    <xdr:colOff>1114425</xdr:colOff>
                    <xdr:row>31</xdr:row>
                    <xdr:rowOff>9525</xdr:rowOff>
                  </to>
                </anchor>
              </controlPr>
            </control>
          </mc:Choice>
        </mc:AlternateContent>
        <mc:AlternateContent xmlns:mc="http://schemas.openxmlformats.org/markup-compatibility/2006">
          <mc:Choice Requires="x14">
            <control shapeId="48163" r:id="rId32" name="Check Box 35">
              <controlPr defaultSize="0" autoFill="0" autoLine="0" autoPict="0">
                <anchor moveWithCells="1">
                  <from>
                    <xdr:col>1</xdr:col>
                    <xdr:colOff>447675</xdr:colOff>
                    <xdr:row>31</xdr:row>
                    <xdr:rowOff>19050</xdr:rowOff>
                  </from>
                  <to>
                    <xdr:col>1</xdr:col>
                    <xdr:colOff>1114425</xdr:colOff>
                    <xdr:row>31</xdr:row>
                    <xdr:rowOff>419100</xdr:rowOff>
                  </to>
                </anchor>
              </controlPr>
            </control>
          </mc:Choice>
        </mc:AlternateContent>
        <mc:AlternateContent xmlns:mc="http://schemas.openxmlformats.org/markup-compatibility/2006">
          <mc:Choice Requires="x14">
            <control shapeId="48164" r:id="rId33" name="Check Box 36">
              <controlPr defaultSize="0" autoFill="0" autoLine="0" autoPict="0">
                <anchor moveWithCells="1">
                  <from>
                    <xdr:col>1</xdr:col>
                    <xdr:colOff>447675</xdr:colOff>
                    <xdr:row>32</xdr:row>
                    <xdr:rowOff>19050</xdr:rowOff>
                  </from>
                  <to>
                    <xdr:col>1</xdr:col>
                    <xdr:colOff>1114425</xdr:colOff>
                    <xdr:row>33</xdr:row>
                    <xdr:rowOff>0</xdr:rowOff>
                  </to>
                </anchor>
              </controlPr>
            </control>
          </mc:Choice>
        </mc:AlternateContent>
        <mc:AlternateContent xmlns:mc="http://schemas.openxmlformats.org/markup-compatibility/2006">
          <mc:Choice Requires="x14">
            <control shapeId="48165" r:id="rId34" name="Check Box 37">
              <controlPr defaultSize="0" autoFill="0" autoLine="0" autoPict="0">
                <anchor moveWithCells="1">
                  <from>
                    <xdr:col>1</xdr:col>
                    <xdr:colOff>447675</xdr:colOff>
                    <xdr:row>33</xdr:row>
                    <xdr:rowOff>19050</xdr:rowOff>
                  </from>
                  <to>
                    <xdr:col>1</xdr:col>
                    <xdr:colOff>1114425</xdr:colOff>
                    <xdr:row>34</xdr:row>
                    <xdr:rowOff>0</xdr:rowOff>
                  </to>
                </anchor>
              </controlPr>
            </control>
          </mc:Choice>
        </mc:AlternateContent>
        <mc:AlternateContent xmlns:mc="http://schemas.openxmlformats.org/markup-compatibility/2006">
          <mc:Choice Requires="x14">
            <control shapeId="48167" r:id="rId35" name="Check Box 39">
              <controlPr defaultSize="0" autoFill="0" autoLine="0" autoPict="0">
                <anchor moveWithCells="1">
                  <from>
                    <xdr:col>1</xdr:col>
                    <xdr:colOff>447675</xdr:colOff>
                    <xdr:row>34</xdr:row>
                    <xdr:rowOff>19050</xdr:rowOff>
                  </from>
                  <to>
                    <xdr:col>1</xdr:col>
                    <xdr:colOff>1114425</xdr:colOff>
                    <xdr:row>35</xdr:row>
                    <xdr:rowOff>0</xdr:rowOff>
                  </to>
                </anchor>
              </controlPr>
            </control>
          </mc:Choice>
        </mc:AlternateContent>
        <mc:AlternateContent xmlns:mc="http://schemas.openxmlformats.org/markup-compatibility/2006">
          <mc:Choice Requires="x14">
            <control shapeId="48168" r:id="rId36" name="Check Box 40">
              <controlPr defaultSize="0" autoFill="0" autoLine="0" autoPict="0">
                <anchor moveWithCells="1">
                  <from>
                    <xdr:col>1</xdr:col>
                    <xdr:colOff>447675</xdr:colOff>
                    <xdr:row>36</xdr:row>
                    <xdr:rowOff>19050</xdr:rowOff>
                  </from>
                  <to>
                    <xdr:col>1</xdr:col>
                    <xdr:colOff>1114425</xdr:colOff>
                    <xdr:row>37</xdr:row>
                    <xdr:rowOff>0</xdr:rowOff>
                  </to>
                </anchor>
              </controlPr>
            </control>
          </mc:Choice>
        </mc:AlternateContent>
        <mc:AlternateContent xmlns:mc="http://schemas.openxmlformats.org/markup-compatibility/2006">
          <mc:Choice Requires="x14">
            <control shapeId="48169" r:id="rId37" name="Check Box 41">
              <controlPr defaultSize="0" autoFill="0" autoLine="0" autoPict="0">
                <anchor moveWithCells="1">
                  <from>
                    <xdr:col>1</xdr:col>
                    <xdr:colOff>447675</xdr:colOff>
                    <xdr:row>37</xdr:row>
                    <xdr:rowOff>19050</xdr:rowOff>
                  </from>
                  <to>
                    <xdr:col>1</xdr:col>
                    <xdr:colOff>1114425</xdr:colOff>
                    <xdr:row>37</xdr:row>
                    <xdr:rowOff>219075</xdr:rowOff>
                  </to>
                </anchor>
              </controlPr>
            </control>
          </mc:Choice>
        </mc:AlternateContent>
        <mc:AlternateContent xmlns:mc="http://schemas.openxmlformats.org/markup-compatibility/2006">
          <mc:Choice Requires="x14">
            <control shapeId="48170" r:id="rId38" name="Check Box 42">
              <controlPr defaultSize="0" autoFill="0" autoLine="0" autoPict="0">
                <anchor moveWithCells="1">
                  <from>
                    <xdr:col>1</xdr:col>
                    <xdr:colOff>447675</xdr:colOff>
                    <xdr:row>38</xdr:row>
                    <xdr:rowOff>19050</xdr:rowOff>
                  </from>
                  <to>
                    <xdr:col>1</xdr:col>
                    <xdr:colOff>1114425</xdr:colOff>
                    <xdr:row>39</xdr:row>
                    <xdr:rowOff>9525</xdr:rowOff>
                  </to>
                </anchor>
              </controlPr>
            </control>
          </mc:Choice>
        </mc:AlternateContent>
        <mc:AlternateContent xmlns:mc="http://schemas.openxmlformats.org/markup-compatibility/2006">
          <mc:Choice Requires="x14">
            <control shapeId="48171" r:id="rId39" name="Check Box 43">
              <controlPr defaultSize="0" autoFill="0" autoLine="0" autoPict="0">
                <anchor moveWithCells="1">
                  <from>
                    <xdr:col>1</xdr:col>
                    <xdr:colOff>447675</xdr:colOff>
                    <xdr:row>39</xdr:row>
                    <xdr:rowOff>19050</xdr:rowOff>
                  </from>
                  <to>
                    <xdr:col>1</xdr:col>
                    <xdr:colOff>1114425</xdr:colOff>
                    <xdr:row>40</xdr:row>
                    <xdr:rowOff>0</xdr:rowOff>
                  </to>
                </anchor>
              </controlPr>
            </control>
          </mc:Choice>
        </mc:AlternateContent>
        <mc:AlternateContent xmlns:mc="http://schemas.openxmlformats.org/markup-compatibility/2006">
          <mc:Choice Requires="x14">
            <control shapeId="48172" r:id="rId40" name="Check Box 44">
              <controlPr defaultSize="0" autoFill="0" autoLine="0" autoPict="0">
                <anchor moveWithCells="1">
                  <from>
                    <xdr:col>1</xdr:col>
                    <xdr:colOff>447675</xdr:colOff>
                    <xdr:row>40</xdr:row>
                    <xdr:rowOff>19050</xdr:rowOff>
                  </from>
                  <to>
                    <xdr:col>1</xdr:col>
                    <xdr:colOff>1114425</xdr:colOff>
                    <xdr:row>41</xdr:row>
                    <xdr:rowOff>0</xdr:rowOff>
                  </to>
                </anchor>
              </controlPr>
            </control>
          </mc:Choice>
        </mc:AlternateContent>
        <mc:AlternateContent xmlns:mc="http://schemas.openxmlformats.org/markup-compatibility/2006">
          <mc:Choice Requires="x14">
            <control shapeId="48174" r:id="rId41" name="Check Box 46">
              <controlPr defaultSize="0" autoFill="0" autoLine="0" autoPict="0">
                <anchor moveWithCells="1">
                  <from>
                    <xdr:col>1</xdr:col>
                    <xdr:colOff>447675</xdr:colOff>
                    <xdr:row>41</xdr:row>
                    <xdr:rowOff>19050</xdr:rowOff>
                  </from>
                  <to>
                    <xdr:col>1</xdr:col>
                    <xdr:colOff>1114425</xdr:colOff>
                    <xdr:row>42</xdr:row>
                    <xdr:rowOff>9525</xdr:rowOff>
                  </to>
                </anchor>
              </controlPr>
            </control>
          </mc:Choice>
        </mc:AlternateContent>
        <mc:AlternateContent xmlns:mc="http://schemas.openxmlformats.org/markup-compatibility/2006">
          <mc:Choice Requires="x14">
            <control shapeId="48175" r:id="rId42" name="Check Box 47">
              <controlPr defaultSize="0" autoFill="0" autoLine="0" autoPict="0">
                <anchor moveWithCells="1">
                  <from>
                    <xdr:col>1</xdr:col>
                    <xdr:colOff>447675</xdr:colOff>
                    <xdr:row>42</xdr:row>
                    <xdr:rowOff>19050</xdr:rowOff>
                  </from>
                  <to>
                    <xdr:col>1</xdr:col>
                    <xdr:colOff>1114425</xdr:colOff>
                    <xdr:row>43</xdr:row>
                    <xdr:rowOff>9525</xdr:rowOff>
                  </to>
                </anchor>
              </controlPr>
            </control>
          </mc:Choice>
        </mc:AlternateContent>
        <mc:AlternateContent xmlns:mc="http://schemas.openxmlformats.org/markup-compatibility/2006">
          <mc:Choice Requires="x14">
            <control shapeId="48176" r:id="rId43" name="Check Box 48">
              <controlPr defaultSize="0" autoFill="0" autoLine="0" autoPict="0">
                <anchor moveWithCells="1">
                  <from>
                    <xdr:col>1</xdr:col>
                    <xdr:colOff>447675</xdr:colOff>
                    <xdr:row>43</xdr:row>
                    <xdr:rowOff>19050</xdr:rowOff>
                  </from>
                  <to>
                    <xdr:col>1</xdr:col>
                    <xdr:colOff>1114425</xdr:colOff>
                    <xdr:row>44</xdr:row>
                    <xdr:rowOff>0</xdr:rowOff>
                  </to>
                </anchor>
              </controlPr>
            </control>
          </mc:Choice>
        </mc:AlternateContent>
        <mc:AlternateContent xmlns:mc="http://schemas.openxmlformats.org/markup-compatibility/2006">
          <mc:Choice Requires="x14">
            <control shapeId="48177" r:id="rId44" name="Check Box 49">
              <controlPr defaultSize="0" autoFill="0" autoLine="0" autoPict="0">
                <anchor moveWithCells="1">
                  <from>
                    <xdr:col>1</xdr:col>
                    <xdr:colOff>447675</xdr:colOff>
                    <xdr:row>44</xdr:row>
                    <xdr:rowOff>19050</xdr:rowOff>
                  </from>
                  <to>
                    <xdr:col>1</xdr:col>
                    <xdr:colOff>1114425</xdr:colOff>
                    <xdr:row>44</xdr:row>
                    <xdr:rowOff>247650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9947E-3E32-42A7-AF4E-7258AA66204F}">
  <dimension ref="B1:N66"/>
  <sheetViews>
    <sheetView showGridLines="0" topLeftCell="A22" zoomScale="60" zoomScaleNormal="60" zoomScaleSheetLayoutView="80" workbookViewId="0">
      <selection activeCell="R33" sqref="R33"/>
    </sheetView>
  </sheetViews>
  <sheetFormatPr defaultColWidth="9.28515625" defaultRowHeight="12.75" x14ac:dyDescent="0.2"/>
  <cols>
    <col min="1" max="1" width="4" style="13" customWidth="1"/>
    <col min="2" max="2" width="5.85546875" style="13" customWidth="1"/>
    <col min="3" max="3" width="38.5703125" style="13" customWidth="1"/>
    <col min="4" max="4" width="24.42578125" style="13" customWidth="1"/>
    <col min="5" max="5" width="23.140625" style="13" customWidth="1"/>
    <col min="6" max="6" width="24.42578125" style="13" customWidth="1"/>
    <col min="7" max="7" width="22.42578125" style="13" customWidth="1"/>
    <col min="8" max="8" width="26.140625" style="13" customWidth="1"/>
    <col min="9" max="9" width="24" style="13" customWidth="1"/>
    <col min="10" max="10" width="26.5703125" style="13" customWidth="1"/>
    <col min="11" max="11" width="23.28515625" style="13" customWidth="1"/>
    <col min="12" max="12" width="23.42578125" style="13" customWidth="1"/>
    <col min="13" max="13" width="20.7109375" style="13" customWidth="1"/>
    <col min="14" max="14" width="21" style="13" customWidth="1"/>
    <col min="15" max="16384" width="9.28515625" style="13"/>
  </cols>
  <sheetData>
    <row r="1" spans="2:14" ht="18.75" customHeight="1" x14ac:dyDescent="0.25">
      <c r="C1" s="86" t="str">
        <f>IF(TRIM(Data!D2)="SELECT COURT/COUNTY","Select court/county (see Contact Information worksheet #1)",Data!D2)</f>
        <v>Select court/county (see Contact Information worksheet #1)</v>
      </c>
    </row>
    <row r="2" spans="2:14" ht="18" x14ac:dyDescent="0.25">
      <c r="C2" s="87"/>
      <c r="D2" s="87"/>
      <c r="E2" s="87"/>
      <c r="F2" s="87"/>
      <c r="G2" s="87"/>
      <c r="H2" s="87"/>
      <c r="I2" s="88"/>
    </row>
    <row r="3" spans="2:14" ht="18" x14ac:dyDescent="0.25">
      <c r="B3" s="89"/>
      <c r="C3" s="568" t="s">
        <v>257</v>
      </c>
      <c r="D3" s="569"/>
      <c r="E3" s="90" t="s">
        <v>27</v>
      </c>
      <c r="F3" s="87"/>
      <c r="G3" s="91"/>
      <c r="H3" s="88"/>
    </row>
    <row r="4" spans="2:14" ht="18" x14ac:dyDescent="0.25">
      <c r="B4" s="92">
        <v>1</v>
      </c>
      <c r="C4" s="570" t="s">
        <v>258</v>
      </c>
      <c r="D4" s="569"/>
      <c r="E4" s="16">
        <v>44013</v>
      </c>
      <c r="F4" s="87"/>
      <c r="G4" s="93"/>
      <c r="H4" s="88"/>
    </row>
    <row r="5" spans="2:14" ht="18.75" thickBot="1" x14ac:dyDescent="0.3">
      <c r="B5" s="94">
        <v>2</v>
      </c>
      <c r="C5" s="571" t="s">
        <v>259</v>
      </c>
      <c r="D5" s="572"/>
      <c r="E5" s="62">
        <v>44377</v>
      </c>
      <c r="F5" s="87"/>
      <c r="G5" s="91"/>
      <c r="H5" s="88"/>
    </row>
    <row r="6" spans="2:14" ht="18.75" customHeight="1" thickBot="1" x14ac:dyDescent="0.25">
      <c r="B6" s="565" t="s">
        <v>458</v>
      </c>
      <c r="C6" s="573"/>
      <c r="D6" s="573"/>
      <c r="E6" s="573"/>
      <c r="F6" s="573"/>
      <c r="G6" s="573"/>
      <c r="H6" s="573"/>
      <c r="I6" s="573"/>
      <c r="J6" s="573"/>
      <c r="K6" s="573"/>
      <c r="L6" s="573"/>
      <c r="M6" s="573"/>
      <c r="N6" s="574"/>
    </row>
    <row r="7" spans="2:14" ht="78" customHeight="1" x14ac:dyDescent="0.2">
      <c r="B7" s="95"/>
      <c r="C7" s="96"/>
      <c r="D7" s="392" t="s">
        <v>339</v>
      </c>
      <c r="E7" s="392" t="s">
        <v>472</v>
      </c>
      <c r="F7" s="393" t="s">
        <v>404</v>
      </c>
      <c r="G7" s="392" t="s">
        <v>405</v>
      </c>
      <c r="H7" s="392" t="s">
        <v>233</v>
      </c>
      <c r="I7" s="393" t="s">
        <v>338</v>
      </c>
      <c r="J7" s="393" t="s">
        <v>380</v>
      </c>
      <c r="K7" s="392" t="s">
        <v>395</v>
      </c>
      <c r="L7" s="393" t="s">
        <v>368</v>
      </c>
      <c r="M7" s="393" t="s">
        <v>381</v>
      </c>
      <c r="N7" s="394" t="s">
        <v>436</v>
      </c>
    </row>
    <row r="8" spans="2:14" x14ac:dyDescent="0.2">
      <c r="B8" s="98" t="s">
        <v>30</v>
      </c>
      <c r="C8" s="89" t="s">
        <v>61</v>
      </c>
      <c r="D8" s="90" t="s">
        <v>28</v>
      </c>
      <c r="E8" s="90" t="s">
        <v>250</v>
      </c>
      <c r="F8" s="90" t="s">
        <v>69</v>
      </c>
      <c r="G8" s="90" t="s">
        <v>29</v>
      </c>
      <c r="H8" s="90" t="s">
        <v>207</v>
      </c>
      <c r="I8" s="90" t="s">
        <v>305</v>
      </c>
      <c r="J8" s="90" t="s">
        <v>251</v>
      </c>
      <c r="K8" s="90" t="s">
        <v>70</v>
      </c>
      <c r="L8" s="90" t="s">
        <v>321</v>
      </c>
      <c r="M8" s="90" t="s">
        <v>322</v>
      </c>
      <c r="N8" s="100" t="s">
        <v>236</v>
      </c>
    </row>
    <row r="9" spans="2:14" x14ac:dyDescent="0.2">
      <c r="B9" s="101">
        <v>3</v>
      </c>
      <c r="C9" s="102" t="s">
        <v>72</v>
      </c>
      <c r="D9" s="103"/>
      <c r="E9" s="104"/>
      <c r="F9" s="15">
        <f>'Current Period'!F17</f>
        <v>0</v>
      </c>
      <c r="G9" s="15">
        <f>'Current Period'!G17</f>
        <v>0</v>
      </c>
      <c r="H9" s="21"/>
      <c r="I9" s="21"/>
      <c r="J9" s="21"/>
      <c r="K9" s="21"/>
      <c r="L9" s="21"/>
      <c r="M9" s="21"/>
      <c r="N9" s="84"/>
    </row>
    <row r="10" spans="2:14" x14ac:dyDescent="0.2">
      <c r="B10" s="101">
        <f t="shared" ref="B10:B16" si="0">B9+1</f>
        <v>4</v>
      </c>
      <c r="C10" s="105" t="s">
        <v>83</v>
      </c>
      <c r="D10" s="11">
        <f>'Current Period'!D18</f>
        <v>0</v>
      </c>
      <c r="E10" s="11">
        <f>'Current Period'!E18</f>
        <v>0</v>
      </c>
      <c r="F10" s="11">
        <f>'Current Period'!F18</f>
        <v>0</v>
      </c>
      <c r="G10" s="11">
        <f>'Current Period'!G18</f>
        <v>0</v>
      </c>
      <c r="H10" s="11">
        <f>'Current Period'!H18</f>
        <v>0</v>
      </c>
      <c r="I10" s="11">
        <f>'Current Period'!I18</f>
        <v>0</v>
      </c>
      <c r="J10" s="11">
        <f>'Current Period'!J18</f>
        <v>0</v>
      </c>
      <c r="K10" s="173">
        <f t="shared" ref="K10:K15" si="1">SUM(E10-G10-I10-J10)</f>
        <v>0</v>
      </c>
      <c r="L10" s="15">
        <f>'Current Period'!L18</f>
        <v>0</v>
      </c>
      <c r="M10" s="15">
        <f>'Current Period'!M18</f>
        <v>0</v>
      </c>
      <c r="N10" s="177" t="str">
        <f>IFERROR(M10/L10,"")</f>
        <v/>
      </c>
    </row>
    <row r="11" spans="2:14" x14ac:dyDescent="0.2">
      <c r="B11" s="101">
        <f t="shared" si="0"/>
        <v>5</v>
      </c>
      <c r="C11" s="105" t="s">
        <v>84</v>
      </c>
      <c r="D11" s="11">
        <f>'Current Period'!D19</f>
        <v>0</v>
      </c>
      <c r="E11" s="11">
        <f>'Current Period'!E19</f>
        <v>0</v>
      </c>
      <c r="F11" s="11">
        <f>'Current Period'!F19</f>
        <v>0</v>
      </c>
      <c r="G11" s="11">
        <f>'Current Period'!G19</f>
        <v>0</v>
      </c>
      <c r="H11" s="11">
        <f>'Current Period'!H19</f>
        <v>0</v>
      </c>
      <c r="I11" s="11">
        <f>'Current Period'!I19</f>
        <v>0</v>
      </c>
      <c r="J11" s="11">
        <f>'Current Period'!J19</f>
        <v>0</v>
      </c>
      <c r="K11" s="173">
        <f t="shared" si="1"/>
        <v>0</v>
      </c>
      <c r="L11" s="15">
        <f>'Current Period'!L19</f>
        <v>0</v>
      </c>
      <c r="M11" s="15">
        <f>'Current Period'!M19</f>
        <v>0</v>
      </c>
      <c r="N11" s="177" t="str">
        <f t="shared" ref="N11:N15" si="2">IFERROR(M11/L11,"")</f>
        <v/>
      </c>
    </row>
    <row r="12" spans="2:14" x14ac:dyDescent="0.2">
      <c r="B12" s="101">
        <f t="shared" si="0"/>
        <v>6</v>
      </c>
      <c r="C12" s="105" t="s">
        <v>99</v>
      </c>
      <c r="D12" s="11">
        <f>'Current Period'!D20</f>
        <v>0</v>
      </c>
      <c r="E12" s="11">
        <f>'Current Period'!E20</f>
        <v>0</v>
      </c>
      <c r="F12" s="11">
        <f>'Current Period'!F20</f>
        <v>0</v>
      </c>
      <c r="G12" s="11">
        <f>'Current Period'!G20</f>
        <v>0</v>
      </c>
      <c r="H12" s="11">
        <f>'Current Period'!H20</f>
        <v>0</v>
      </c>
      <c r="I12" s="11">
        <f>'Current Period'!I20</f>
        <v>0</v>
      </c>
      <c r="J12" s="11">
        <f>'Current Period'!J20</f>
        <v>0</v>
      </c>
      <c r="K12" s="173">
        <f t="shared" si="1"/>
        <v>0</v>
      </c>
      <c r="L12" s="15">
        <f>'Current Period'!L20</f>
        <v>0</v>
      </c>
      <c r="M12" s="15">
        <f>'Current Period'!M20</f>
        <v>0</v>
      </c>
      <c r="N12" s="177" t="str">
        <f t="shared" si="2"/>
        <v/>
      </c>
    </row>
    <row r="13" spans="2:14" x14ac:dyDescent="0.2">
      <c r="B13" s="101">
        <f t="shared" si="0"/>
        <v>7</v>
      </c>
      <c r="C13" s="105" t="s">
        <v>62</v>
      </c>
      <c r="D13" s="11">
        <f>'Current Period'!D21</f>
        <v>0</v>
      </c>
      <c r="E13" s="11">
        <f>'Current Period'!E21</f>
        <v>0</v>
      </c>
      <c r="F13" s="11">
        <f>'Current Period'!F21</f>
        <v>0</v>
      </c>
      <c r="G13" s="11">
        <f>'Current Period'!G21</f>
        <v>0</v>
      </c>
      <c r="H13" s="11">
        <f>'Current Period'!H21</f>
        <v>0</v>
      </c>
      <c r="I13" s="11">
        <f>'Current Period'!I21</f>
        <v>0</v>
      </c>
      <c r="J13" s="11">
        <f>'Current Period'!J21</f>
        <v>0</v>
      </c>
      <c r="K13" s="173">
        <f t="shared" si="1"/>
        <v>0</v>
      </c>
      <c r="L13" s="15">
        <f>'Current Period'!L21</f>
        <v>0</v>
      </c>
      <c r="M13" s="15">
        <f>'Current Period'!M21</f>
        <v>0</v>
      </c>
      <c r="N13" s="177" t="str">
        <f t="shared" si="2"/>
        <v/>
      </c>
    </row>
    <row r="14" spans="2:14" x14ac:dyDescent="0.2">
      <c r="B14" s="101">
        <f t="shared" si="0"/>
        <v>8</v>
      </c>
      <c r="C14" s="106" t="s">
        <v>197</v>
      </c>
      <c r="D14" s="11">
        <f>'Current Period'!D22</f>
        <v>0</v>
      </c>
      <c r="E14" s="11">
        <f>'Current Period'!E22</f>
        <v>0</v>
      </c>
      <c r="F14" s="11">
        <f>'Current Period'!F22</f>
        <v>0</v>
      </c>
      <c r="G14" s="11">
        <f>'Current Period'!G22</f>
        <v>0</v>
      </c>
      <c r="H14" s="11">
        <f>'Current Period'!H22</f>
        <v>0</v>
      </c>
      <c r="I14" s="11">
        <f>'Current Period'!I22</f>
        <v>0</v>
      </c>
      <c r="J14" s="11">
        <f>'Current Period'!J22</f>
        <v>0</v>
      </c>
      <c r="K14" s="173">
        <f t="shared" si="1"/>
        <v>0</v>
      </c>
      <c r="L14" s="15">
        <f>'Current Period'!L22</f>
        <v>0</v>
      </c>
      <c r="M14" s="15">
        <f>'Current Period'!M22</f>
        <v>0</v>
      </c>
      <c r="N14" s="177" t="str">
        <f t="shared" si="2"/>
        <v/>
      </c>
    </row>
    <row r="15" spans="2:14" x14ac:dyDescent="0.2">
      <c r="B15" s="101">
        <f t="shared" si="0"/>
        <v>9</v>
      </c>
      <c r="C15" s="105" t="s">
        <v>63</v>
      </c>
      <c r="D15" s="11">
        <f>'Current Period'!D23</f>
        <v>0</v>
      </c>
      <c r="E15" s="11">
        <f>'Current Period'!E23</f>
        <v>0</v>
      </c>
      <c r="F15" s="11">
        <f>'Current Period'!F23</f>
        <v>0</v>
      </c>
      <c r="G15" s="11">
        <f>'Current Period'!G23</f>
        <v>0</v>
      </c>
      <c r="H15" s="11">
        <f>'Current Period'!H23</f>
        <v>0</v>
      </c>
      <c r="I15" s="11">
        <f>'Current Period'!I23</f>
        <v>0</v>
      </c>
      <c r="J15" s="11">
        <f>'Current Period'!J23</f>
        <v>0</v>
      </c>
      <c r="K15" s="173">
        <f t="shared" si="1"/>
        <v>0</v>
      </c>
      <c r="L15" s="15">
        <f>'Current Period'!L23</f>
        <v>0</v>
      </c>
      <c r="M15" s="15">
        <f>'Current Period'!M23</f>
        <v>0</v>
      </c>
      <c r="N15" s="177" t="str">
        <f t="shared" si="2"/>
        <v/>
      </c>
    </row>
    <row r="16" spans="2:14" ht="13.5" thickBot="1" x14ac:dyDescent="0.25">
      <c r="B16" s="107">
        <f t="shared" si="0"/>
        <v>10</v>
      </c>
      <c r="C16" s="108" t="s">
        <v>367</v>
      </c>
      <c r="D16" s="174">
        <f t="shared" ref="D16:I16" si="3">SUM(D10:D15)</f>
        <v>0</v>
      </c>
      <c r="E16" s="175">
        <f t="shared" si="3"/>
        <v>0</v>
      </c>
      <c r="F16" s="175">
        <f t="shared" si="3"/>
        <v>0</v>
      </c>
      <c r="G16" s="175">
        <f t="shared" si="3"/>
        <v>0</v>
      </c>
      <c r="H16" s="175">
        <f t="shared" si="3"/>
        <v>0</v>
      </c>
      <c r="I16" s="175">
        <f t="shared" si="3"/>
        <v>0</v>
      </c>
      <c r="J16" s="175">
        <f t="shared" ref="J16" si="4">SUM(J10:J15)</f>
        <v>0</v>
      </c>
      <c r="K16" s="175">
        <f>SUM(K10:K15)</f>
        <v>0</v>
      </c>
      <c r="L16" s="175">
        <f>SUM(L10:L15)</f>
        <v>0</v>
      </c>
      <c r="M16" s="175">
        <f>SUM(M10:M15)</f>
        <v>0</v>
      </c>
      <c r="N16" s="176"/>
    </row>
    <row r="17" spans="2:14" ht="18.75" customHeight="1" thickBot="1" x14ac:dyDescent="0.25">
      <c r="B17" s="565" t="s">
        <v>459</v>
      </c>
      <c r="C17" s="566"/>
      <c r="D17" s="566"/>
      <c r="E17" s="566"/>
      <c r="F17" s="566"/>
      <c r="G17" s="566"/>
      <c r="H17" s="566"/>
      <c r="I17" s="566"/>
      <c r="J17" s="566"/>
      <c r="K17" s="566"/>
      <c r="L17" s="566"/>
      <c r="M17" s="566"/>
      <c r="N17" s="575"/>
    </row>
    <row r="18" spans="2:14" ht="83.25" customHeight="1" x14ac:dyDescent="0.2">
      <c r="B18" s="375"/>
      <c r="C18" s="376"/>
      <c r="D18" s="388" t="s">
        <v>460</v>
      </c>
      <c r="E18" s="388" t="s">
        <v>461</v>
      </c>
      <c r="F18" s="389" t="s">
        <v>318</v>
      </c>
      <c r="G18" s="390" t="s">
        <v>317</v>
      </c>
      <c r="H18" s="390" t="s">
        <v>468</v>
      </c>
      <c r="I18" s="389" t="s">
        <v>319</v>
      </c>
      <c r="J18" s="389" t="s">
        <v>320</v>
      </c>
      <c r="K18" s="390" t="s">
        <v>462</v>
      </c>
      <c r="L18" s="389" t="s">
        <v>331</v>
      </c>
      <c r="M18" s="389" t="s">
        <v>369</v>
      </c>
      <c r="N18" s="391" t="s">
        <v>467</v>
      </c>
    </row>
    <row r="19" spans="2:14" x14ac:dyDescent="0.2">
      <c r="B19" s="112" t="s">
        <v>30</v>
      </c>
      <c r="C19" s="102" t="s">
        <v>61</v>
      </c>
      <c r="D19" s="113" t="s">
        <v>323</v>
      </c>
      <c r="E19" s="90" t="s">
        <v>74</v>
      </c>
      <c r="F19" s="90" t="s">
        <v>97</v>
      </c>
      <c r="G19" s="90" t="s">
        <v>76</v>
      </c>
      <c r="H19" s="90" t="s">
        <v>309</v>
      </c>
      <c r="I19" s="99" t="s">
        <v>310</v>
      </c>
      <c r="J19" s="99" t="s">
        <v>78</v>
      </c>
      <c r="K19" s="90" t="s">
        <v>79</v>
      </c>
      <c r="L19" s="99" t="s">
        <v>80</v>
      </c>
      <c r="M19" s="99" t="s">
        <v>324</v>
      </c>
      <c r="N19" s="193" t="s">
        <v>81</v>
      </c>
    </row>
    <row r="20" spans="2:14" x14ac:dyDescent="0.2">
      <c r="B20" s="101">
        <v>11</v>
      </c>
      <c r="C20" s="102" t="s">
        <v>72</v>
      </c>
      <c r="D20" s="103"/>
      <c r="E20" s="21"/>
      <c r="F20" s="15">
        <f>'Prior Periods'!F20</f>
        <v>0</v>
      </c>
      <c r="G20" s="15">
        <f>'Prior Periods'!G20</f>
        <v>0</v>
      </c>
      <c r="H20" s="21"/>
      <c r="I20" s="21"/>
      <c r="J20" s="21"/>
      <c r="K20" s="21"/>
      <c r="L20" s="21"/>
      <c r="M20" s="21"/>
      <c r="N20" s="84"/>
    </row>
    <row r="21" spans="2:14" x14ac:dyDescent="0.2">
      <c r="B21" s="101">
        <v>12</v>
      </c>
      <c r="C21" s="105" t="s">
        <v>83</v>
      </c>
      <c r="D21" s="11">
        <f>'Prior Periods'!D21</f>
        <v>0</v>
      </c>
      <c r="E21" s="11">
        <f>'Prior Periods'!E21</f>
        <v>0</v>
      </c>
      <c r="F21" s="11">
        <f>'Prior Periods'!F21</f>
        <v>0</v>
      </c>
      <c r="G21" s="11">
        <f>'Prior Periods'!G21</f>
        <v>0</v>
      </c>
      <c r="H21" s="11">
        <f>'Prior Periods'!H21</f>
        <v>0</v>
      </c>
      <c r="I21" s="11">
        <f>'Prior Periods'!I21</f>
        <v>0</v>
      </c>
      <c r="J21" s="11">
        <f>'Prior Periods'!J21</f>
        <v>0</v>
      </c>
      <c r="K21" s="182">
        <f>SUM(E21-G21-I21-J21)</f>
        <v>0</v>
      </c>
      <c r="L21" s="214">
        <f>'Prior Periods'!L21</f>
        <v>0</v>
      </c>
      <c r="M21" s="214">
        <f>'Prior Periods'!M21</f>
        <v>0</v>
      </c>
      <c r="N21" s="177" t="str">
        <f>IFERROR(M21/L21,"")</f>
        <v/>
      </c>
    </row>
    <row r="22" spans="2:14" x14ac:dyDescent="0.2">
      <c r="B22" s="101">
        <v>13</v>
      </c>
      <c r="C22" s="105" t="s">
        <v>84</v>
      </c>
      <c r="D22" s="11">
        <f>'Prior Periods'!D22</f>
        <v>0</v>
      </c>
      <c r="E22" s="11">
        <f>'Prior Periods'!E22</f>
        <v>0</v>
      </c>
      <c r="F22" s="11">
        <f>'Prior Periods'!F22</f>
        <v>0</v>
      </c>
      <c r="G22" s="11">
        <f>'Prior Periods'!G22</f>
        <v>0</v>
      </c>
      <c r="H22" s="11">
        <f>'Prior Periods'!H22</f>
        <v>0</v>
      </c>
      <c r="I22" s="11">
        <f>'Prior Periods'!I22</f>
        <v>0</v>
      </c>
      <c r="J22" s="11">
        <f>'Prior Periods'!J22</f>
        <v>0</v>
      </c>
      <c r="K22" s="182">
        <f>SUM(E22-G22-I22-J22)</f>
        <v>0</v>
      </c>
      <c r="L22" s="214">
        <f>'Prior Periods'!L22</f>
        <v>0</v>
      </c>
      <c r="M22" s="214">
        <f>'Prior Periods'!M22</f>
        <v>0</v>
      </c>
      <c r="N22" s="177" t="str">
        <f t="shared" ref="N22:N26" si="5">IFERROR(M22/L22,"")</f>
        <v/>
      </c>
    </row>
    <row r="23" spans="2:14" x14ac:dyDescent="0.2">
      <c r="B23" s="101">
        <v>14</v>
      </c>
      <c r="C23" s="105" t="s">
        <v>99</v>
      </c>
      <c r="D23" s="11">
        <f>'Prior Periods'!D23</f>
        <v>0</v>
      </c>
      <c r="E23" s="11">
        <f>'Prior Periods'!E23</f>
        <v>0</v>
      </c>
      <c r="F23" s="11">
        <f>'Prior Periods'!F23</f>
        <v>0</v>
      </c>
      <c r="G23" s="11">
        <f>'Prior Periods'!G23</f>
        <v>0</v>
      </c>
      <c r="H23" s="11">
        <f>'Prior Periods'!H23</f>
        <v>0</v>
      </c>
      <c r="I23" s="11">
        <f>'Prior Periods'!I23</f>
        <v>0</v>
      </c>
      <c r="J23" s="11">
        <f>'Prior Periods'!J23</f>
        <v>0</v>
      </c>
      <c r="K23" s="182">
        <f t="shared" ref="K23:K26" si="6">SUM(E23-G23-I23-J23)</f>
        <v>0</v>
      </c>
      <c r="L23" s="214">
        <f>'Prior Periods'!L23</f>
        <v>0</v>
      </c>
      <c r="M23" s="214">
        <f>'Prior Periods'!M23</f>
        <v>0</v>
      </c>
      <c r="N23" s="177" t="str">
        <f t="shared" si="5"/>
        <v/>
      </c>
    </row>
    <row r="24" spans="2:14" x14ac:dyDescent="0.2">
      <c r="B24" s="101">
        <f>B23+1</f>
        <v>15</v>
      </c>
      <c r="C24" s="105" t="s">
        <v>62</v>
      </c>
      <c r="D24" s="11">
        <f>'Prior Periods'!D24</f>
        <v>0</v>
      </c>
      <c r="E24" s="11">
        <f>'Prior Periods'!E24</f>
        <v>0</v>
      </c>
      <c r="F24" s="11">
        <f>'Prior Periods'!F24</f>
        <v>0</v>
      </c>
      <c r="G24" s="11">
        <f>'Prior Periods'!G24</f>
        <v>0</v>
      </c>
      <c r="H24" s="11">
        <f>'Prior Periods'!H24</f>
        <v>0</v>
      </c>
      <c r="I24" s="11">
        <f>'Prior Periods'!I24</f>
        <v>0</v>
      </c>
      <c r="J24" s="11">
        <f>'Prior Periods'!J24</f>
        <v>0</v>
      </c>
      <c r="K24" s="182">
        <f>SUM(E24-G24-I24-J24)</f>
        <v>0</v>
      </c>
      <c r="L24" s="214">
        <f>'Prior Periods'!L24</f>
        <v>0</v>
      </c>
      <c r="M24" s="214">
        <f>'Prior Periods'!M24</f>
        <v>0</v>
      </c>
      <c r="N24" s="177" t="str">
        <f t="shared" si="5"/>
        <v/>
      </c>
    </row>
    <row r="25" spans="2:14" x14ac:dyDescent="0.2">
      <c r="B25" s="101">
        <f>B24+1</f>
        <v>16</v>
      </c>
      <c r="C25" s="106" t="s">
        <v>197</v>
      </c>
      <c r="D25" s="11">
        <f>'Prior Periods'!D25</f>
        <v>0</v>
      </c>
      <c r="E25" s="11">
        <f>'Prior Periods'!E25</f>
        <v>0</v>
      </c>
      <c r="F25" s="11">
        <f>'Prior Periods'!F25</f>
        <v>0</v>
      </c>
      <c r="G25" s="11">
        <f>'Prior Periods'!G25</f>
        <v>0</v>
      </c>
      <c r="H25" s="11">
        <f>'Prior Periods'!H25</f>
        <v>0</v>
      </c>
      <c r="I25" s="11">
        <f>'Prior Periods'!I25</f>
        <v>0</v>
      </c>
      <c r="J25" s="11">
        <f>'Prior Periods'!J25</f>
        <v>0</v>
      </c>
      <c r="K25" s="182">
        <f t="shared" si="6"/>
        <v>0</v>
      </c>
      <c r="L25" s="214">
        <f>'Prior Periods'!L25</f>
        <v>0</v>
      </c>
      <c r="M25" s="214">
        <f>'Prior Periods'!M25</f>
        <v>0</v>
      </c>
      <c r="N25" s="177" t="str">
        <f t="shared" si="5"/>
        <v/>
      </c>
    </row>
    <row r="26" spans="2:14" x14ac:dyDescent="0.2">
      <c r="B26" s="101">
        <f>B25+1</f>
        <v>17</v>
      </c>
      <c r="C26" s="105" t="s">
        <v>63</v>
      </c>
      <c r="D26" s="11">
        <f>'Prior Periods'!D26</f>
        <v>0</v>
      </c>
      <c r="E26" s="11">
        <f>'Prior Periods'!E26</f>
        <v>0</v>
      </c>
      <c r="F26" s="11">
        <f>'Prior Periods'!F26</f>
        <v>0</v>
      </c>
      <c r="G26" s="11">
        <f>'Prior Periods'!G26</f>
        <v>0</v>
      </c>
      <c r="H26" s="11">
        <f>'Prior Periods'!H26</f>
        <v>0</v>
      </c>
      <c r="I26" s="11">
        <f>'Prior Periods'!I26</f>
        <v>0</v>
      </c>
      <c r="J26" s="11">
        <f>'Prior Periods'!J26</f>
        <v>0</v>
      </c>
      <c r="K26" s="182">
        <f t="shared" si="6"/>
        <v>0</v>
      </c>
      <c r="L26" s="214">
        <f>'Prior Periods'!L26</f>
        <v>0</v>
      </c>
      <c r="M26" s="214">
        <f>'Prior Periods'!M26</f>
        <v>0</v>
      </c>
      <c r="N26" s="177" t="str">
        <f t="shared" si="5"/>
        <v/>
      </c>
    </row>
    <row r="27" spans="2:14" ht="13.5" thickBot="1" x14ac:dyDescent="0.25">
      <c r="B27" s="114">
        <f>B26+1</f>
        <v>18</v>
      </c>
      <c r="C27" s="115" t="s">
        <v>367</v>
      </c>
      <c r="D27" s="179">
        <f t="shared" ref="D27" si="7">SUM(D21:D26)</f>
        <v>0</v>
      </c>
      <c r="E27" s="179">
        <f>SUM(E21:E26)</f>
        <v>0</v>
      </c>
      <c r="F27" s="180">
        <f>SUM(F21:F26)</f>
        <v>0</v>
      </c>
      <c r="G27" s="180">
        <f>SUM(G21:G26)</f>
        <v>0</v>
      </c>
      <c r="H27" s="179">
        <f t="shared" ref="H27:M27" si="8">SUM(H21:H26)</f>
        <v>0</v>
      </c>
      <c r="I27" s="179">
        <f t="shared" si="8"/>
        <v>0</v>
      </c>
      <c r="J27" s="179">
        <f t="shared" si="8"/>
        <v>0</v>
      </c>
      <c r="K27" s="181">
        <f t="shared" si="8"/>
        <v>0</v>
      </c>
      <c r="L27" s="180">
        <f t="shared" si="8"/>
        <v>0</v>
      </c>
      <c r="M27" s="180">
        <f t="shared" si="8"/>
        <v>0</v>
      </c>
      <c r="N27" s="178"/>
    </row>
    <row r="28" spans="2:14" ht="20.25" customHeight="1" thickBot="1" x14ac:dyDescent="0.25">
      <c r="B28" s="565" t="s">
        <v>273</v>
      </c>
      <c r="C28" s="566"/>
      <c r="D28" s="566"/>
      <c r="E28" s="566"/>
      <c r="F28" s="566"/>
      <c r="G28" s="566"/>
      <c r="H28" s="566"/>
      <c r="I28" s="566"/>
      <c r="J28" s="566"/>
      <c r="K28" s="566"/>
      <c r="L28" s="566"/>
      <c r="M28" s="566"/>
      <c r="N28" s="567"/>
    </row>
    <row r="29" spans="2:14" ht="73.5" customHeight="1" x14ac:dyDescent="0.2">
      <c r="B29" s="375"/>
      <c r="C29" s="376"/>
      <c r="D29" s="388" t="s">
        <v>469</v>
      </c>
      <c r="E29" s="388" t="s">
        <v>470</v>
      </c>
      <c r="F29" s="390" t="s">
        <v>410</v>
      </c>
      <c r="G29" s="388" t="s">
        <v>413</v>
      </c>
      <c r="H29" s="390" t="s">
        <v>414</v>
      </c>
      <c r="I29" s="390" t="s">
        <v>415</v>
      </c>
      <c r="J29" s="390" t="s">
        <v>471</v>
      </c>
      <c r="K29" s="388" t="s">
        <v>209</v>
      </c>
      <c r="L29" s="388" t="s">
        <v>428</v>
      </c>
      <c r="M29" s="553" t="s">
        <v>96</v>
      </c>
      <c r="N29" s="554"/>
    </row>
    <row r="30" spans="2:14" x14ac:dyDescent="0.2">
      <c r="B30" s="112" t="s">
        <v>30</v>
      </c>
      <c r="C30" s="102" t="s">
        <v>61</v>
      </c>
      <c r="D30" s="113" t="s">
        <v>325</v>
      </c>
      <c r="E30" s="113" t="s">
        <v>213</v>
      </c>
      <c r="F30" s="113" t="s">
        <v>326</v>
      </c>
      <c r="G30" s="90" t="s">
        <v>237</v>
      </c>
      <c r="H30" s="113" t="s">
        <v>375</v>
      </c>
      <c r="I30" s="113" t="s">
        <v>238</v>
      </c>
      <c r="J30" s="113" t="s">
        <v>239</v>
      </c>
      <c r="K30" s="113" t="s">
        <v>240</v>
      </c>
      <c r="L30" s="192" t="s">
        <v>241</v>
      </c>
      <c r="M30" s="555" t="s">
        <v>242</v>
      </c>
      <c r="N30" s="556"/>
    </row>
    <row r="31" spans="2:14" x14ac:dyDescent="0.2">
      <c r="B31" s="101">
        <v>19</v>
      </c>
      <c r="C31" s="102" t="s">
        <v>72</v>
      </c>
      <c r="D31" s="116"/>
      <c r="E31" s="116"/>
      <c r="F31" s="117">
        <f>G9+G20</f>
        <v>0</v>
      </c>
      <c r="G31" s="90"/>
      <c r="H31" s="90"/>
      <c r="I31" s="90"/>
      <c r="J31" s="184"/>
      <c r="K31" s="90"/>
      <c r="L31" s="90"/>
      <c r="M31" s="555"/>
      <c r="N31" s="556"/>
    </row>
    <row r="32" spans="2:14" x14ac:dyDescent="0.2">
      <c r="B32" s="101">
        <v>20</v>
      </c>
      <c r="C32" s="105" t="s">
        <v>83</v>
      </c>
      <c r="D32" s="184">
        <f>D10+D21</f>
        <v>0</v>
      </c>
      <c r="E32" s="184">
        <f>E10+E21</f>
        <v>0</v>
      </c>
      <c r="F32" s="184">
        <f>G10+G21</f>
        <v>0</v>
      </c>
      <c r="G32" s="222">
        <f>H10+H21</f>
        <v>0</v>
      </c>
      <c r="H32" s="185">
        <f>I10+I21</f>
        <v>0</v>
      </c>
      <c r="I32" s="185">
        <f>J10+J21</f>
        <v>0</v>
      </c>
      <c r="J32" s="184">
        <f>SUM(F32+H32+I32)</f>
        <v>0</v>
      </c>
      <c r="K32" s="169"/>
      <c r="L32" s="196">
        <f>E32-J32</f>
        <v>0</v>
      </c>
      <c r="M32" s="557" t="str">
        <f>IF(E32-J32=L32," ","Out of Balance")</f>
        <v xml:space="preserve"> </v>
      </c>
      <c r="N32" s="558" t="str">
        <f t="shared" ref="N32:N37" si="9">IF(I32+K32=M32," ","Out of Balance")</f>
        <v>Out of Balance</v>
      </c>
    </row>
    <row r="33" spans="2:14" x14ac:dyDescent="0.2">
      <c r="B33" s="101">
        <v>21</v>
      </c>
      <c r="C33" s="105" t="s">
        <v>84</v>
      </c>
      <c r="D33" s="221">
        <f t="shared" ref="D33:E37" si="10">D11+D22</f>
        <v>0</v>
      </c>
      <c r="E33" s="221">
        <f t="shared" si="10"/>
        <v>0</v>
      </c>
      <c r="F33" s="221">
        <f t="shared" ref="F33:I37" si="11">G11+G22</f>
        <v>0</v>
      </c>
      <c r="G33" s="222">
        <f t="shared" si="11"/>
        <v>0</v>
      </c>
      <c r="H33" s="222">
        <f t="shared" si="11"/>
        <v>0</v>
      </c>
      <c r="I33" s="222">
        <f t="shared" si="11"/>
        <v>0</v>
      </c>
      <c r="J33" s="221">
        <f t="shared" ref="J33:J37" si="12">SUM(F33+H33+I33)</f>
        <v>0</v>
      </c>
      <c r="K33" s="169"/>
      <c r="L33" s="196">
        <f t="shared" ref="L33:L36" si="13">E33-J33</f>
        <v>0</v>
      </c>
      <c r="M33" s="557" t="str">
        <f t="shared" ref="M33:M37" si="14">IF(E33-J33=L33," ","Out of Balance")</f>
        <v xml:space="preserve"> </v>
      </c>
      <c r="N33" s="558" t="str">
        <f t="shared" si="9"/>
        <v>Out of Balance</v>
      </c>
    </row>
    <row r="34" spans="2:14" x14ac:dyDescent="0.2">
      <c r="B34" s="101">
        <v>22</v>
      </c>
      <c r="C34" s="105" t="s">
        <v>99</v>
      </c>
      <c r="D34" s="221">
        <f t="shared" si="10"/>
        <v>0</v>
      </c>
      <c r="E34" s="221">
        <f>E12+E23</f>
        <v>0</v>
      </c>
      <c r="F34" s="221">
        <f>G12+G23</f>
        <v>0</v>
      </c>
      <c r="G34" s="222">
        <f>H12+H23</f>
        <v>0</v>
      </c>
      <c r="H34" s="222">
        <f t="shared" si="11"/>
        <v>0</v>
      </c>
      <c r="I34" s="222">
        <f t="shared" si="11"/>
        <v>0</v>
      </c>
      <c r="J34" s="221">
        <f>SUM(F34+H34+I34)</f>
        <v>0</v>
      </c>
      <c r="K34" s="445"/>
      <c r="L34" s="196">
        <f>E34-J34</f>
        <v>0</v>
      </c>
      <c r="M34" s="557" t="str">
        <f t="shared" si="14"/>
        <v xml:space="preserve"> </v>
      </c>
      <c r="N34" s="558" t="str">
        <f t="shared" si="9"/>
        <v>Out of Balance</v>
      </c>
    </row>
    <row r="35" spans="2:14" x14ac:dyDescent="0.2">
      <c r="B35" s="101">
        <v>23</v>
      </c>
      <c r="C35" s="105" t="s">
        <v>62</v>
      </c>
      <c r="D35" s="221">
        <f t="shared" si="10"/>
        <v>0</v>
      </c>
      <c r="E35" s="221">
        <f t="shared" si="10"/>
        <v>0</v>
      </c>
      <c r="F35" s="221">
        <f>G13+G24</f>
        <v>0</v>
      </c>
      <c r="G35" s="222">
        <f t="shared" si="11"/>
        <v>0</v>
      </c>
      <c r="H35" s="222">
        <f t="shared" si="11"/>
        <v>0</v>
      </c>
      <c r="I35" s="222">
        <f t="shared" si="11"/>
        <v>0</v>
      </c>
      <c r="J35" s="221">
        <f>SUM(F35+H35+I35)</f>
        <v>0</v>
      </c>
      <c r="K35" s="169"/>
      <c r="L35" s="196">
        <f t="shared" si="13"/>
        <v>0</v>
      </c>
      <c r="M35" s="557" t="str">
        <f t="shared" si="14"/>
        <v xml:space="preserve"> </v>
      </c>
      <c r="N35" s="558" t="str">
        <f t="shared" si="9"/>
        <v>Out of Balance</v>
      </c>
    </row>
    <row r="36" spans="2:14" x14ac:dyDescent="0.2">
      <c r="B36" s="101">
        <v>24</v>
      </c>
      <c r="C36" s="106" t="s">
        <v>197</v>
      </c>
      <c r="D36" s="221">
        <f t="shared" si="10"/>
        <v>0</v>
      </c>
      <c r="E36" s="221">
        <f t="shared" si="10"/>
        <v>0</v>
      </c>
      <c r="F36" s="221">
        <f t="shared" si="11"/>
        <v>0</v>
      </c>
      <c r="G36" s="222">
        <f t="shared" si="11"/>
        <v>0</v>
      </c>
      <c r="H36" s="222">
        <f t="shared" si="11"/>
        <v>0</v>
      </c>
      <c r="I36" s="222">
        <f t="shared" si="11"/>
        <v>0</v>
      </c>
      <c r="J36" s="221">
        <f t="shared" si="12"/>
        <v>0</v>
      </c>
      <c r="K36" s="75"/>
      <c r="L36" s="196">
        <f t="shared" si="13"/>
        <v>0</v>
      </c>
      <c r="M36" s="557" t="str">
        <f t="shared" si="14"/>
        <v xml:space="preserve"> </v>
      </c>
      <c r="N36" s="558" t="str">
        <f t="shared" si="9"/>
        <v>Out of Balance</v>
      </c>
    </row>
    <row r="37" spans="2:14" x14ac:dyDescent="0.2">
      <c r="B37" s="101">
        <v>25</v>
      </c>
      <c r="C37" s="105" t="s">
        <v>63</v>
      </c>
      <c r="D37" s="221">
        <f t="shared" si="10"/>
        <v>0</v>
      </c>
      <c r="E37" s="221">
        <f t="shared" si="10"/>
        <v>0</v>
      </c>
      <c r="F37" s="221">
        <f t="shared" si="11"/>
        <v>0</v>
      </c>
      <c r="G37" s="222">
        <f t="shared" si="11"/>
        <v>0</v>
      </c>
      <c r="H37" s="222">
        <f t="shared" si="11"/>
        <v>0</v>
      </c>
      <c r="I37" s="222">
        <f t="shared" si="11"/>
        <v>0</v>
      </c>
      <c r="J37" s="221">
        <f t="shared" si="12"/>
        <v>0</v>
      </c>
      <c r="K37" s="75"/>
      <c r="L37" s="196"/>
      <c r="M37" s="557" t="str">
        <f t="shared" si="14"/>
        <v xml:space="preserve"> </v>
      </c>
      <c r="N37" s="558" t="str">
        <f t="shared" si="9"/>
        <v>Out of Balance</v>
      </c>
    </row>
    <row r="38" spans="2:14" ht="13.5" thickBot="1" x14ac:dyDescent="0.25">
      <c r="B38" s="107">
        <v>26</v>
      </c>
      <c r="C38" s="108" t="s">
        <v>366</v>
      </c>
      <c r="D38" s="183">
        <f t="shared" ref="D38" si="15">SUM(D32:D37)</f>
        <v>0</v>
      </c>
      <c r="E38" s="183">
        <f t="shared" ref="E38:J38" si="16">SUM(E32:E37)</f>
        <v>0</v>
      </c>
      <c r="F38" s="183">
        <f>SUM(F32:F37)</f>
        <v>0</v>
      </c>
      <c r="G38" s="183">
        <f t="shared" si="16"/>
        <v>0</v>
      </c>
      <c r="H38" s="183">
        <f t="shared" si="16"/>
        <v>0</v>
      </c>
      <c r="I38" s="183">
        <f t="shared" si="16"/>
        <v>0</v>
      </c>
      <c r="J38" s="183">
        <f t="shared" si="16"/>
        <v>0</v>
      </c>
      <c r="K38" s="174">
        <f>SUM(K32:K37)</f>
        <v>0</v>
      </c>
      <c r="L38" s="174">
        <f>SUM(L32:L37)</f>
        <v>0</v>
      </c>
      <c r="M38" s="559"/>
      <c r="N38" s="560"/>
    </row>
    <row r="39" spans="2:14" ht="19.5" customHeight="1" thickBot="1" x14ac:dyDescent="0.25">
      <c r="B39" s="561" t="s">
        <v>214</v>
      </c>
      <c r="C39" s="562"/>
      <c r="D39" s="562"/>
      <c r="E39" s="562"/>
      <c r="F39" s="562"/>
      <c r="G39" s="562"/>
      <c r="H39" s="562"/>
      <c r="I39" s="562"/>
      <c r="J39" s="563"/>
      <c r="K39" s="563"/>
      <c r="L39" s="563"/>
      <c r="M39" s="563"/>
      <c r="N39" s="564"/>
    </row>
    <row r="40" spans="2:14" ht="23.25" customHeight="1" x14ac:dyDescent="0.2">
      <c r="B40" s="119"/>
      <c r="C40" s="120" t="s">
        <v>215</v>
      </c>
      <c r="D40" s="194" t="s">
        <v>200</v>
      </c>
      <c r="E40" s="444" t="s">
        <v>260</v>
      </c>
      <c r="F40" s="444" t="s">
        <v>232</v>
      </c>
      <c r="G40" s="548" t="s">
        <v>77</v>
      </c>
      <c r="H40" s="549"/>
      <c r="I40" s="550" t="s">
        <v>100</v>
      </c>
      <c r="J40" s="551"/>
      <c r="K40" s="551"/>
      <c r="L40" s="551"/>
      <c r="M40" s="551"/>
      <c r="N40" s="552"/>
    </row>
    <row r="41" spans="2:14" ht="16.5" customHeight="1" x14ac:dyDescent="0.2">
      <c r="B41" s="121" t="s">
        <v>30</v>
      </c>
      <c r="C41" s="92" t="s">
        <v>311</v>
      </c>
      <c r="D41" s="92" t="s">
        <v>312</v>
      </c>
      <c r="E41" s="92" t="s">
        <v>313</v>
      </c>
      <c r="F41" s="92" t="s">
        <v>314</v>
      </c>
      <c r="G41" s="533" t="s">
        <v>315</v>
      </c>
      <c r="H41" s="534"/>
      <c r="I41" s="535" t="s">
        <v>316</v>
      </c>
      <c r="J41" s="536"/>
      <c r="K41" s="536"/>
      <c r="L41" s="536"/>
      <c r="M41" s="536"/>
      <c r="N41" s="537"/>
    </row>
    <row r="42" spans="2:14" ht="44.25" customHeight="1" x14ac:dyDescent="0.2">
      <c r="B42" s="121">
        <v>27</v>
      </c>
      <c r="C42" s="122" t="s">
        <v>73</v>
      </c>
      <c r="D42" s="195" t="str">
        <f>IF((E16)&gt;0,SUM((G16+I16+J16)/(E16)),"")</f>
        <v/>
      </c>
      <c r="E42" s="195" t="str">
        <f>IF((E27)&gt;0,SUM((G27+I27+J27)/(E27)),"")</f>
        <v/>
      </c>
      <c r="F42" s="186" t="str">
        <f>IF((E38)&gt;0,SUM((F38+H38+I38)/(E38)),"")</f>
        <v/>
      </c>
      <c r="G42" s="538" t="s">
        <v>383</v>
      </c>
      <c r="H42" s="539"/>
      <c r="I42" s="540" t="s">
        <v>198</v>
      </c>
      <c r="J42" s="541"/>
      <c r="K42" s="541"/>
      <c r="L42" s="541"/>
      <c r="M42" s="541"/>
      <c r="N42" s="542"/>
    </row>
    <row r="43" spans="2:14" ht="43.5" customHeight="1" thickBot="1" x14ac:dyDescent="0.25">
      <c r="B43" s="123">
        <v>28</v>
      </c>
      <c r="C43" s="124" t="s">
        <v>75</v>
      </c>
      <c r="D43" s="187" t="str">
        <f>IF((E16-I16-J16)&gt;0,SUM((G16)/(E16-I16-J16)),"")</f>
        <v/>
      </c>
      <c r="E43" s="187" t="str">
        <f>IF((E27-I27-J27)&gt;0,SUM((G27)/(E27-I27-J27)),"")</f>
        <v/>
      </c>
      <c r="F43" s="187" t="str">
        <f>IF((E38-H38-I38)&gt;0,SUM((F38)/(E38-H38-I38)),"")</f>
        <v/>
      </c>
      <c r="G43" s="543" t="s">
        <v>384</v>
      </c>
      <c r="H43" s="544"/>
      <c r="I43" s="545" t="s">
        <v>199</v>
      </c>
      <c r="J43" s="546"/>
      <c r="K43" s="546"/>
      <c r="L43" s="546"/>
      <c r="M43" s="546"/>
      <c r="N43" s="547"/>
    </row>
    <row r="44" spans="2:14" ht="21.75" customHeight="1" thickBot="1" x14ac:dyDescent="0.25">
      <c r="B44" s="526" t="s">
        <v>501</v>
      </c>
      <c r="C44" s="527"/>
      <c r="D44" s="527"/>
      <c r="E44" s="527"/>
      <c r="F44" s="527"/>
      <c r="G44" s="527"/>
      <c r="H44" s="527"/>
      <c r="I44" s="527"/>
      <c r="J44" s="528"/>
      <c r="K44" s="528"/>
      <c r="L44" s="528"/>
      <c r="M44" s="528"/>
      <c r="N44" s="529"/>
    </row>
    <row r="45" spans="2:14" ht="59.25" customHeight="1" x14ac:dyDescent="0.2">
      <c r="B45" s="377"/>
      <c r="C45" s="378"/>
      <c r="D45" s="379" t="s">
        <v>274</v>
      </c>
      <c r="E45" s="379" t="s">
        <v>382</v>
      </c>
      <c r="F45" s="380" t="s">
        <v>276</v>
      </c>
      <c r="G45" s="380" t="s">
        <v>275</v>
      </c>
      <c r="H45" s="380" t="s">
        <v>463</v>
      </c>
      <c r="I45" s="380" t="s">
        <v>464</v>
      </c>
      <c r="J45" s="380" t="s">
        <v>465</v>
      </c>
      <c r="K45" s="379" t="s">
        <v>466</v>
      </c>
      <c r="L45" s="379" t="s">
        <v>209</v>
      </c>
      <c r="M45" s="379" t="s">
        <v>210</v>
      </c>
      <c r="N45" s="381" t="s">
        <v>96</v>
      </c>
    </row>
    <row r="46" spans="2:14" x14ac:dyDescent="0.2">
      <c r="B46" s="112" t="s">
        <v>30</v>
      </c>
      <c r="C46" s="102" t="s">
        <v>61</v>
      </c>
      <c r="D46" s="113" t="s">
        <v>243</v>
      </c>
      <c r="E46" s="113" t="s">
        <v>245</v>
      </c>
      <c r="F46" s="113" t="s">
        <v>244</v>
      </c>
      <c r="G46" s="113" t="s">
        <v>246</v>
      </c>
      <c r="H46" s="113" t="s">
        <v>327</v>
      </c>
      <c r="I46" s="113" t="s">
        <v>247</v>
      </c>
      <c r="J46" s="113" t="s">
        <v>328</v>
      </c>
      <c r="K46" s="113" t="s">
        <v>249</v>
      </c>
      <c r="L46" s="113" t="s">
        <v>248</v>
      </c>
      <c r="M46" s="113" t="s">
        <v>329</v>
      </c>
      <c r="N46" s="130" t="s">
        <v>330</v>
      </c>
    </row>
    <row r="47" spans="2:14" x14ac:dyDescent="0.2">
      <c r="B47" s="101">
        <v>29</v>
      </c>
      <c r="C47" s="102" t="s">
        <v>72</v>
      </c>
      <c r="D47" s="19"/>
      <c r="E47" s="19"/>
      <c r="F47" s="19"/>
      <c r="G47" s="19"/>
      <c r="H47" s="219"/>
      <c r="I47" s="19"/>
      <c r="J47" s="11"/>
      <c r="K47" s="19"/>
      <c r="L47" s="19"/>
      <c r="M47" s="19"/>
      <c r="N47" s="189" t="str">
        <f t="shared" ref="N47" si="17">IF(E47+K47=M47," ","Out of Balance")</f>
        <v xml:space="preserve"> </v>
      </c>
    </row>
    <row r="48" spans="2:14" x14ac:dyDescent="0.2">
      <c r="B48" s="101">
        <v>30</v>
      </c>
      <c r="C48" s="105" t="s">
        <v>83</v>
      </c>
      <c r="D48" s="15">
        <f>'VR and Other '!D28</f>
        <v>0</v>
      </c>
      <c r="E48" s="15">
        <f>'VR and Other '!E28</f>
        <v>0</v>
      </c>
      <c r="F48" s="15">
        <f>'VR and Other '!F28</f>
        <v>0</v>
      </c>
      <c r="G48" s="15">
        <f>'VR and Other '!G28</f>
        <v>0</v>
      </c>
      <c r="H48" s="15">
        <f>'VR and Other '!H28</f>
        <v>0</v>
      </c>
      <c r="I48" s="15">
        <f>'VR and Other '!I28</f>
        <v>0</v>
      </c>
      <c r="J48" s="15">
        <f>'VR and Other '!J28</f>
        <v>0</v>
      </c>
      <c r="K48" s="190">
        <f>G48-H48-I48-J48</f>
        <v>0</v>
      </c>
      <c r="L48" s="25">
        <f>'VR and Other '!L28</f>
        <v>0</v>
      </c>
      <c r="M48" s="25">
        <f>E48+K48</f>
        <v>0</v>
      </c>
      <c r="N48" s="189" t="str">
        <f>IF(E48+K48=M48," ","Out of Balance")</f>
        <v xml:space="preserve"> </v>
      </c>
    </row>
    <row r="49" spans="2:14" x14ac:dyDescent="0.2">
      <c r="B49" s="101">
        <f t="shared" ref="B49:B54" si="18">B48+1</f>
        <v>31</v>
      </c>
      <c r="C49" s="105" t="s">
        <v>84</v>
      </c>
      <c r="D49" s="15">
        <f>'VR and Other '!D29</f>
        <v>0</v>
      </c>
      <c r="E49" s="15">
        <f>'VR and Other '!E29</f>
        <v>0</v>
      </c>
      <c r="F49" s="15">
        <f>'VR and Other '!F29</f>
        <v>0</v>
      </c>
      <c r="G49" s="15">
        <f>'VR and Other '!G29</f>
        <v>0</v>
      </c>
      <c r="H49" s="15">
        <f>'VR and Other '!H29</f>
        <v>0</v>
      </c>
      <c r="I49" s="15">
        <f>'VR and Other '!I29</f>
        <v>0</v>
      </c>
      <c r="J49" s="15">
        <f>'VR and Other '!J29</f>
        <v>0</v>
      </c>
      <c r="K49" s="190">
        <f>G49-H49-I49-J49</f>
        <v>0</v>
      </c>
      <c r="L49" s="25"/>
      <c r="M49" s="25">
        <f t="shared" ref="M49:M53" si="19">E49+K49</f>
        <v>0</v>
      </c>
      <c r="N49" s="189" t="str">
        <f>IF(E49+K49=M49," ","Out of Balance")</f>
        <v xml:space="preserve"> </v>
      </c>
    </row>
    <row r="50" spans="2:14" x14ac:dyDescent="0.2">
      <c r="B50" s="101">
        <f t="shared" si="18"/>
        <v>32</v>
      </c>
      <c r="C50" s="105" t="s">
        <v>99</v>
      </c>
      <c r="D50" s="15">
        <f>'VR and Other '!D30</f>
        <v>0</v>
      </c>
      <c r="E50" s="15">
        <f>'VR and Other '!E30</f>
        <v>0</v>
      </c>
      <c r="F50" s="15">
        <f>'VR and Other '!F30</f>
        <v>0</v>
      </c>
      <c r="G50" s="15">
        <f>'VR and Other '!G30</f>
        <v>0</v>
      </c>
      <c r="H50" s="15">
        <f>'VR and Other '!H30</f>
        <v>0</v>
      </c>
      <c r="I50" s="15">
        <f>'VR and Other '!I30</f>
        <v>0</v>
      </c>
      <c r="J50" s="15">
        <f>'VR and Other '!J30</f>
        <v>0</v>
      </c>
      <c r="K50" s="190">
        <f t="shared" ref="K50:K53" si="20">G50-H50-I50-J50</f>
        <v>0</v>
      </c>
      <c r="L50" s="25"/>
      <c r="M50" s="25">
        <f t="shared" si="19"/>
        <v>0</v>
      </c>
      <c r="N50" s="189" t="str">
        <f t="shared" ref="N50:N53" si="21">IF(E50+K50=M50," ","Out of Balance")</f>
        <v xml:space="preserve"> </v>
      </c>
    </row>
    <row r="51" spans="2:14" x14ac:dyDescent="0.2">
      <c r="B51" s="101">
        <f t="shared" si="18"/>
        <v>33</v>
      </c>
      <c r="C51" s="105" t="s">
        <v>62</v>
      </c>
      <c r="D51" s="15">
        <f>'VR and Other '!D31</f>
        <v>0</v>
      </c>
      <c r="E51" s="15">
        <f>'VR and Other '!E31</f>
        <v>0</v>
      </c>
      <c r="F51" s="15">
        <f>'VR and Other '!F31</f>
        <v>0</v>
      </c>
      <c r="G51" s="15">
        <f>'VR and Other '!G31</f>
        <v>0</v>
      </c>
      <c r="H51" s="15">
        <f>'VR and Other '!H31</f>
        <v>0</v>
      </c>
      <c r="I51" s="15">
        <f>'VR and Other '!I31</f>
        <v>0</v>
      </c>
      <c r="J51" s="15">
        <f>'VR and Other '!J31</f>
        <v>0</v>
      </c>
      <c r="K51" s="190">
        <f>G51-H51-I51-J51</f>
        <v>0</v>
      </c>
      <c r="L51" s="25"/>
      <c r="M51" s="25">
        <f t="shared" si="19"/>
        <v>0</v>
      </c>
      <c r="N51" s="189" t="str">
        <f>IF(E51+K51=M51," ","Out of Balance")</f>
        <v xml:space="preserve"> </v>
      </c>
    </row>
    <row r="52" spans="2:14" x14ac:dyDescent="0.2">
      <c r="B52" s="101">
        <f t="shared" si="18"/>
        <v>34</v>
      </c>
      <c r="C52" s="106" t="s">
        <v>201</v>
      </c>
      <c r="D52" s="15">
        <f>'VR and Other '!D32</f>
        <v>0</v>
      </c>
      <c r="E52" s="15">
        <f>'VR and Other '!E32</f>
        <v>0</v>
      </c>
      <c r="F52" s="15">
        <f>'VR and Other '!F32</f>
        <v>0</v>
      </c>
      <c r="G52" s="15">
        <f>'VR and Other '!G32</f>
        <v>0</v>
      </c>
      <c r="H52" s="15">
        <f>'VR and Other '!H32</f>
        <v>0</v>
      </c>
      <c r="I52" s="15">
        <f>'VR and Other '!I32</f>
        <v>0</v>
      </c>
      <c r="J52" s="15">
        <f>'VR and Other '!J32</f>
        <v>0</v>
      </c>
      <c r="K52" s="190">
        <f t="shared" si="20"/>
        <v>0</v>
      </c>
      <c r="L52" s="25"/>
      <c r="M52" s="25">
        <f t="shared" si="19"/>
        <v>0</v>
      </c>
      <c r="N52" s="189" t="str">
        <f t="shared" si="21"/>
        <v xml:space="preserve"> </v>
      </c>
    </row>
    <row r="53" spans="2:14" x14ac:dyDescent="0.2">
      <c r="B53" s="101">
        <f t="shared" si="18"/>
        <v>35</v>
      </c>
      <c r="C53" s="105" t="s">
        <v>63</v>
      </c>
      <c r="D53" s="15">
        <f>'VR and Other '!D33</f>
        <v>0</v>
      </c>
      <c r="E53" s="15">
        <f>'VR and Other '!E33</f>
        <v>0</v>
      </c>
      <c r="F53" s="15">
        <f>'VR and Other '!F33</f>
        <v>0</v>
      </c>
      <c r="G53" s="15">
        <f>'VR and Other '!G33</f>
        <v>0</v>
      </c>
      <c r="H53" s="15">
        <f>'VR and Other '!H33</f>
        <v>0</v>
      </c>
      <c r="I53" s="15">
        <f>'VR and Other '!I33</f>
        <v>0</v>
      </c>
      <c r="J53" s="15">
        <f>'VR and Other '!J33</f>
        <v>0</v>
      </c>
      <c r="K53" s="190">
        <f t="shared" si="20"/>
        <v>0</v>
      </c>
      <c r="L53" s="25"/>
      <c r="M53" s="25">
        <f t="shared" si="19"/>
        <v>0</v>
      </c>
      <c r="N53" s="189" t="str">
        <f t="shared" si="21"/>
        <v xml:space="preserve"> </v>
      </c>
    </row>
    <row r="54" spans="2:14" ht="13.5" thickBot="1" x14ac:dyDescent="0.25">
      <c r="B54" s="114">
        <f t="shared" si="18"/>
        <v>36</v>
      </c>
      <c r="C54" s="115" t="s">
        <v>365</v>
      </c>
      <c r="D54" s="179">
        <f t="shared" ref="D54:J54" si="22">SUM(D48:D53)</f>
        <v>0</v>
      </c>
      <c r="E54" s="179">
        <f t="shared" si="22"/>
        <v>0</v>
      </c>
      <c r="F54" s="179">
        <f t="shared" si="22"/>
        <v>0</v>
      </c>
      <c r="G54" s="179">
        <f t="shared" si="22"/>
        <v>0</v>
      </c>
      <c r="H54" s="179">
        <f t="shared" si="22"/>
        <v>0</v>
      </c>
      <c r="I54" s="179">
        <f t="shared" si="22"/>
        <v>0</v>
      </c>
      <c r="J54" s="179">
        <f t="shared" si="22"/>
        <v>0</v>
      </c>
      <c r="K54" s="179">
        <f>SUM(K48:K53)</f>
        <v>0</v>
      </c>
      <c r="L54" s="179">
        <f>SUM(L48:L53)</f>
        <v>0</v>
      </c>
      <c r="M54" s="179">
        <f>SUM(M48:M53)</f>
        <v>0</v>
      </c>
      <c r="N54" s="188"/>
    </row>
    <row r="55" spans="2:14" ht="18" x14ac:dyDescent="0.25">
      <c r="B55" s="131"/>
      <c r="C55" s="88"/>
      <c r="D55" s="88"/>
      <c r="E55" s="88"/>
      <c r="F55" s="88"/>
      <c r="G55" s="88"/>
      <c r="H55" s="132"/>
      <c r="I55" s="88"/>
      <c r="J55" s="118"/>
      <c r="K55" s="118"/>
      <c r="L55" s="118"/>
      <c r="M55" s="118"/>
      <c r="N55" s="133"/>
    </row>
    <row r="56" spans="2:14" x14ac:dyDescent="0.2">
      <c r="B56" s="134" t="s">
        <v>67</v>
      </c>
      <c r="C56" s="135"/>
      <c r="D56" s="136"/>
      <c r="E56" s="135"/>
      <c r="F56" s="135"/>
      <c r="G56" s="137"/>
      <c r="H56" s="85"/>
      <c r="I56" s="138" t="s">
        <v>68</v>
      </c>
      <c r="J56" s="135"/>
      <c r="K56" s="136"/>
      <c r="L56" s="135"/>
      <c r="M56" s="135"/>
      <c r="N56" s="139"/>
    </row>
    <row r="57" spans="2:14" x14ac:dyDescent="0.2">
      <c r="B57" s="140"/>
      <c r="C57" s="141"/>
      <c r="D57" s="141"/>
      <c r="E57" s="141"/>
      <c r="F57" s="141"/>
      <c r="G57" s="142"/>
      <c r="H57" s="12"/>
      <c r="I57" s="143"/>
      <c r="J57" s="141"/>
      <c r="K57" s="141"/>
      <c r="L57" s="141"/>
      <c r="M57" s="141"/>
      <c r="N57" s="144"/>
    </row>
    <row r="58" spans="2:14" x14ac:dyDescent="0.2">
      <c r="B58" s="140"/>
      <c r="C58" s="141"/>
      <c r="D58" s="141"/>
      <c r="E58" s="141"/>
      <c r="F58" s="141"/>
      <c r="G58" s="142"/>
      <c r="H58" s="145"/>
      <c r="I58" s="146"/>
      <c r="J58" s="147"/>
      <c r="K58" s="141"/>
      <c r="L58" s="147"/>
      <c r="M58" s="147"/>
      <c r="N58" s="148"/>
    </row>
    <row r="59" spans="2:14" ht="13.5" thickBot="1" x14ac:dyDescent="0.25">
      <c r="B59" s="149"/>
      <c r="C59" s="150"/>
      <c r="D59" s="147"/>
      <c r="E59" s="150"/>
      <c r="F59" s="150"/>
      <c r="G59" s="151"/>
      <c r="H59" s="141"/>
      <c r="I59" s="152"/>
      <c r="J59" s="150"/>
      <c r="K59" s="147"/>
      <c r="L59" s="150"/>
      <c r="M59" s="150"/>
      <c r="N59" s="153"/>
    </row>
    <row r="60" spans="2:14" x14ac:dyDescent="0.2">
      <c r="B60" s="140" t="s">
        <v>26</v>
      </c>
      <c r="C60" s="141"/>
      <c r="D60" s="12"/>
      <c r="E60" s="154" t="s">
        <v>31</v>
      </c>
      <c r="F60" s="141"/>
      <c r="G60" s="142"/>
      <c r="H60" s="141"/>
      <c r="I60" s="143" t="s">
        <v>26</v>
      </c>
      <c r="J60" s="141"/>
      <c r="K60" s="12"/>
      <c r="L60" s="154" t="s">
        <v>31</v>
      </c>
      <c r="M60" s="141"/>
      <c r="N60" s="144"/>
    </row>
    <row r="61" spans="2:14" x14ac:dyDescent="0.2">
      <c r="B61" s="140"/>
      <c r="C61" s="141"/>
      <c r="D61" s="145"/>
      <c r="E61" s="141"/>
      <c r="F61" s="141"/>
      <c r="G61" s="142"/>
      <c r="H61" s="145"/>
      <c r="I61" s="143"/>
      <c r="J61" s="141"/>
      <c r="K61" s="145"/>
      <c r="L61" s="141"/>
      <c r="M61" s="141"/>
      <c r="N61" s="144"/>
    </row>
    <row r="62" spans="2:14" ht="13.5" thickBot="1" x14ac:dyDescent="0.25">
      <c r="B62" s="155"/>
      <c r="C62" s="156"/>
      <c r="D62" s="141"/>
      <c r="E62" s="150"/>
      <c r="F62" s="150"/>
      <c r="G62" s="151"/>
      <c r="H62" s="141"/>
      <c r="I62" s="157"/>
      <c r="J62" s="156"/>
      <c r="K62" s="141"/>
      <c r="L62" s="150"/>
      <c r="M62" s="150"/>
      <c r="N62" s="153"/>
    </row>
    <row r="63" spans="2:14" x14ac:dyDescent="0.2">
      <c r="B63" s="530" t="s">
        <v>98</v>
      </c>
      <c r="C63" s="531"/>
      <c r="D63" s="158"/>
      <c r="E63" s="159" t="s">
        <v>266</v>
      </c>
      <c r="F63" s="158"/>
      <c r="G63" s="160"/>
      <c r="H63" s="141"/>
      <c r="I63" s="532" t="s">
        <v>98</v>
      </c>
      <c r="J63" s="531"/>
      <c r="K63" s="158"/>
      <c r="L63" s="159" t="s">
        <v>35</v>
      </c>
      <c r="M63" s="158"/>
      <c r="N63" s="161"/>
    </row>
    <row r="64" spans="2:14" x14ac:dyDescent="0.2">
      <c r="B64" s="162"/>
      <c r="C64" s="163"/>
      <c r="D64" s="141"/>
      <c r="E64" s="154"/>
      <c r="F64" s="141"/>
      <c r="G64" s="141"/>
      <c r="H64" s="141"/>
      <c r="I64" s="85"/>
      <c r="J64" s="85"/>
      <c r="K64" s="85"/>
      <c r="L64" s="85"/>
      <c r="M64" s="85"/>
      <c r="N64" s="164"/>
    </row>
    <row r="65" spans="2:14" ht="13.5" thickBot="1" x14ac:dyDescent="0.25">
      <c r="B65" s="165"/>
      <c r="C65" s="166"/>
      <c r="D65" s="166"/>
      <c r="E65" s="166"/>
      <c r="F65" s="166"/>
      <c r="G65" s="166"/>
      <c r="H65" s="166"/>
      <c r="I65" s="166"/>
      <c r="J65" s="166"/>
      <c r="K65" s="166"/>
      <c r="L65" s="166"/>
      <c r="M65" s="166"/>
      <c r="N65" s="167"/>
    </row>
    <row r="66" spans="2:14" ht="15" x14ac:dyDescent="0.2">
      <c r="C66" s="168"/>
    </row>
  </sheetData>
  <sheetProtection algorithmName="SHA-512" hashValue="58SEWxWE157GlIuu9Y1thuLEnR3NGXRdmUIBnD7lQutR0QCLiwt5ofYjub3NuJEkY+1pZrevxEZQAfTfRNPnTg==" saltValue="UUJr7FTK75LrYTCJKmeqzQ==" spinCount="100000" sheet="1" formatCells="0"/>
  <mergeCells count="28">
    <mergeCell ref="B44:N44"/>
    <mergeCell ref="B63:C63"/>
    <mergeCell ref="I63:J63"/>
    <mergeCell ref="G41:H41"/>
    <mergeCell ref="I41:N41"/>
    <mergeCell ref="G42:H42"/>
    <mergeCell ref="I42:N42"/>
    <mergeCell ref="G43:H43"/>
    <mergeCell ref="I43:N43"/>
    <mergeCell ref="G40:H40"/>
    <mergeCell ref="I40:N40"/>
    <mergeCell ref="M29:N29"/>
    <mergeCell ref="M30:N30"/>
    <mergeCell ref="M31:N31"/>
    <mergeCell ref="M32:N32"/>
    <mergeCell ref="M33:N33"/>
    <mergeCell ref="M34:N34"/>
    <mergeCell ref="M35:N35"/>
    <mergeCell ref="M36:N36"/>
    <mergeCell ref="M37:N37"/>
    <mergeCell ref="M38:N38"/>
    <mergeCell ref="B39:N39"/>
    <mergeCell ref="B28:N28"/>
    <mergeCell ref="C3:D3"/>
    <mergeCell ref="C4:D4"/>
    <mergeCell ref="C5:D5"/>
    <mergeCell ref="B6:N6"/>
    <mergeCell ref="B17:N17"/>
  </mergeCells>
  <pageMargins left="0.7" right="0.7" top="0.75" bottom="0.75" header="0.3" footer="0.3"/>
  <pageSetup scale="40" orientation="landscape" r:id="rId1"/>
  <headerFooter>
    <oddHeader>&amp;C&amp;14
Annual Financial Report &amp;R&amp;"Arial,Bold"&amp;12Tab 4</oddHeader>
  </headerFooter>
  <ignoredErrors>
    <ignoredError sqref="D10:M15 F9:G9 D21:M21 F20:G20 D48:M53 D23:M26 E22:M22" unlockedFormula="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M53"/>
  <sheetViews>
    <sheetView showGridLines="0" tabSelected="1" topLeftCell="A4" zoomScale="40" zoomScaleNormal="40" zoomScaleSheetLayoutView="40" workbookViewId="0">
      <selection activeCell="P29" sqref="P29"/>
    </sheetView>
  </sheetViews>
  <sheetFormatPr defaultRowHeight="15.75" x14ac:dyDescent="0.25"/>
  <cols>
    <col min="1" max="1" width="4.85546875" customWidth="1"/>
    <col min="2" max="2" width="5.85546875" style="70" customWidth="1"/>
    <col min="3" max="3" width="31.28515625" style="24" customWidth="1"/>
    <col min="4" max="4" width="44.140625" style="24" customWidth="1"/>
    <col min="5" max="5" width="55.85546875" style="24" customWidth="1"/>
    <col min="6" max="6" width="19.5703125" style="22" customWidth="1"/>
    <col min="7" max="7" width="15" style="45" customWidth="1"/>
    <col min="8" max="8" width="17.42578125" style="24" customWidth="1"/>
    <col min="9" max="9" width="23.7109375" style="24" customWidth="1"/>
    <col min="10" max="10" width="24" style="24" customWidth="1"/>
    <col min="11" max="11" width="23.85546875" customWidth="1"/>
    <col min="12" max="12" width="14" customWidth="1"/>
    <col min="13" max="13" width="9.7109375" style="49" customWidth="1"/>
    <col min="14" max="14" width="9.140625" customWidth="1"/>
    <col min="15" max="15" width="21" customWidth="1"/>
    <col min="20" max="20" width="19.7109375" customWidth="1"/>
    <col min="21" max="21" width="30.5703125" customWidth="1"/>
  </cols>
  <sheetData>
    <row r="1" spans="2:13" x14ac:dyDescent="0.25">
      <c r="C1" s="479"/>
      <c r="D1" s="479"/>
      <c r="E1" s="479"/>
      <c r="F1" s="479"/>
      <c r="G1" s="479"/>
      <c r="H1" s="479"/>
      <c r="I1" s="479"/>
    </row>
    <row r="2" spans="2:13" ht="20.25" customHeight="1" x14ac:dyDescent="0.25">
      <c r="B2" s="38">
        <v>1</v>
      </c>
      <c r="C2" s="28" t="s">
        <v>23</v>
      </c>
      <c r="D2" s="29"/>
      <c r="E2" s="23"/>
      <c r="F2" s="71"/>
      <c r="G2" s="46"/>
      <c r="H2" s="23"/>
    </row>
    <row r="3" spans="2:13" x14ac:dyDescent="0.25">
      <c r="B3" s="41"/>
      <c r="C3" s="30"/>
    </row>
    <row r="4" spans="2:13" x14ac:dyDescent="0.25">
      <c r="B4" s="480">
        <v>2</v>
      </c>
      <c r="C4" s="31" t="s">
        <v>218</v>
      </c>
      <c r="D4" s="220" t="s">
        <v>449</v>
      </c>
      <c r="E4" s="23"/>
      <c r="F4" s="71"/>
      <c r="G4" s="46"/>
      <c r="H4" s="23"/>
    </row>
    <row r="5" spans="2:13" x14ac:dyDescent="0.25">
      <c r="B5" s="481"/>
      <c r="C5" s="31" t="s">
        <v>219</v>
      </c>
      <c r="D5" s="220" t="s">
        <v>435</v>
      </c>
      <c r="E5" s="23"/>
      <c r="F5" s="71"/>
      <c r="G5" s="46"/>
      <c r="H5" s="23"/>
    </row>
    <row r="6" spans="2:13" x14ac:dyDescent="0.25">
      <c r="B6" s="482"/>
      <c r="C6" s="31" t="s">
        <v>220</v>
      </c>
      <c r="D6" s="373" t="s">
        <v>450</v>
      </c>
      <c r="E6" s="34"/>
      <c r="F6" s="71"/>
      <c r="G6" s="46"/>
      <c r="H6" s="23"/>
    </row>
    <row r="7" spans="2:13" x14ac:dyDescent="0.25">
      <c r="B7" s="41"/>
      <c r="C7" s="42"/>
      <c r="D7" s="43"/>
      <c r="E7" s="23" t="s">
        <v>217</v>
      </c>
      <c r="F7" s="71"/>
      <c r="G7" s="46"/>
      <c r="H7" s="23"/>
    </row>
    <row r="8" spans="2:13" x14ac:dyDescent="0.25">
      <c r="B8" s="480">
        <v>3</v>
      </c>
      <c r="C8" s="31" t="s">
        <v>221</v>
      </c>
      <c r="D8" s="220" t="s">
        <v>452</v>
      </c>
      <c r="E8" s="23"/>
      <c r="F8" s="71"/>
      <c r="G8" s="46"/>
      <c r="H8" s="23"/>
    </row>
    <row r="9" spans="2:13" x14ac:dyDescent="0.25">
      <c r="B9" s="481"/>
      <c r="C9" s="31" t="s">
        <v>219</v>
      </c>
      <c r="D9" s="220" t="s">
        <v>448</v>
      </c>
      <c r="E9" s="23"/>
      <c r="F9" s="71"/>
      <c r="G9" s="46"/>
      <c r="H9" s="23"/>
    </row>
    <row r="10" spans="2:13" x14ac:dyDescent="0.25">
      <c r="B10" s="482"/>
      <c r="C10" s="31" t="s">
        <v>220</v>
      </c>
      <c r="D10" s="373" t="s">
        <v>451</v>
      </c>
      <c r="E10" s="34"/>
      <c r="F10" s="71"/>
      <c r="G10" s="46"/>
      <c r="H10" s="23"/>
    </row>
    <row r="11" spans="2:13" x14ac:dyDescent="0.25">
      <c r="B11" s="41"/>
      <c r="C11" s="30"/>
      <c r="F11" s="46"/>
      <c r="G11" s="44"/>
      <c r="J11"/>
      <c r="L11" s="49"/>
      <c r="M11"/>
    </row>
    <row r="12" spans="2:13" ht="23.1" customHeight="1" x14ac:dyDescent="0.2">
      <c r="B12" s="483">
        <v>4</v>
      </c>
      <c r="C12" s="486" t="s">
        <v>222</v>
      </c>
      <c r="D12" s="487"/>
      <c r="E12" s="53" t="s">
        <v>223</v>
      </c>
      <c r="F12" s="47"/>
      <c r="G12" s="44"/>
      <c r="J12"/>
      <c r="L12" s="49"/>
      <c r="M12"/>
    </row>
    <row r="13" spans="2:13" ht="23.1" customHeight="1" x14ac:dyDescent="0.2">
      <c r="B13" s="484"/>
      <c r="C13" s="488"/>
      <c r="D13" s="489"/>
      <c r="E13" s="54">
        <v>2</v>
      </c>
      <c r="F13" s="47"/>
      <c r="G13" s="44"/>
      <c r="J13"/>
      <c r="L13" s="49"/>
      <c r="M13"/>
    </row>
    <row r="14" spans="2:13" ht="23.1" customHeight="1" x14ac:dyDescent="0.2">
      <c r="B14" s="485"/>
      <c r="C14" s="490"/>
      <c r="D14" s="491"/>
      <c r="E14" s="53" t="s">
        <v>224</v>
      </c>
      <c r="F14" s="47"/>
      <c r="G14" s="44"/>
      <c r="J14"/>
      <c r="L14" s="49"/>
      <c r="M14"/>
    </row>
    <row r="15" spans="2:13" ht="23.1" customHeight="1" x14ac:dyDescent="0.2">
      <c r="B15" s="37"/>
      <c r="C15" s="35"/>
      <c r="D15" s="216"/>
      <c r="E15" s="53" t="s">
        <v>234</v>
      </c>
      <c r="F15" s="47"/>
      <c r="G15" s="44"/>
      <c r="J15"/>
      <c r="L15" s="49"/>
      <c r="M15"/>
    </row>
    <row r="16" spans="2:13" ht="23.1" customHeight="1" x14ac:dyDescent="0.2">
      <c r="B16" s="37"/>
      <c r="C16" s="35"/>
      <c r="D16" s="216"/>
      <c r="E16" s="53" t="s">
        <v>235</v>
      </c>
      <c r="F16" s="47"/>
      <c r="G16" s="20"/>
      <c r="J16"/>
      <c r="L16" s="49"/>
      <c r="M16"/>
    </row>
    <row r="17" spans="2:11" x14ac:dyDescent="0.25">
      <c r="B17" s="37"/>
      <c r="C17" s="35"/>
      <c r="D17" s="216"/>
      <c r="E17" s="36"/>
      <c r="F17" s="72"/>
      <c r="G17" s="48"/>
      <c r="H17" s="20"/>
    </row>
    <row r="18" spans="2:11" ht="18" customHeight="1" x14ac:dyDescent="0.25">
      <c r="B18" s="69">
        <v>5</v>
      </c>
      <c r="C18" s="475"/>
      <c r="D18" s="476"/>
      <c r="E18" s="477"/>
      <c r="F18" s="63" t="s">
        <v>253</v>
      </c>
      <c r="G18" s="63"/>
      <c r="H18" s="64" t="s">
        <v>202</v>
      </c>
      <c r="I18" s="64" t="s">
        <v>203</v>
      </c>
      <c r="J18" s="64" t="s">
        <v>204</v>
      </c>
      <c r="K18" s="64" t="s">
        <v>206</v>
      </c>
    </row>
    <row r="19" spans="2:11" ht="70.5" customHeight="1" x14ac:dyDescent="0.2">
      <c r="B19" s="478" t="s">
        <v>361</v>
      </c>
      <c r="C19" s="478"/>
      <c r="D19" s="478"/>
      <c r="E19" s="478"/>
      <c r="F19" s="65" t="s">
        <v>254</v>
      </c>
      <c r="G19" s="63" t="s">
        <v>264</v>
      </c>
      <c r="H19" s="65" t="s">
        <v>261</v>
      </c>
      <c r="I19" s="66" t="s">
        <v>252</v>
      </c>
      <c r="J19" s="66" t="s">
        <v>205</v>
      </c>
      <c r="K19" s="66" t="s">
        <v>262</v>
      </c>
    </row>
    <row r="20" spans="2:11" ht="35.25" customHeight="1" x14ac:dyDescent="0.2">
      <c r="B20" s="68">
        <v>6</v>
      </c>
      <c r="C20" s="462" t="s">
        <v>340</v>
      </c>
      <c r="D20" s="463"/>
      <c r="E20" s="464"/>
      <c r="F20" s="67"/>
      <c r="G20" s="171">
        <v>1</v>
      </c>
      <c r="H20" s="170"/>
      <c r="I20" s="170"/>
      <c r="J20" s="474" t="s">
        <v>416</v>
      </c>
      <c r="K20" s="170"/>
    </row>
    <row r="21" spans="2:11" ht="30.75" customHeight="1" x14ac:dyDescent="0.2">
      <c r="B21" s="68">
        <v>7</v>
      </c>
      <c r="C21" s="462" t="s">
        <v>341</v>
      </c>
      <c r="D21" s="463"/>
      <c r="E21" s="464"/>
      <c r="F21" s="67"/>
      <c r="G21" s="171">
        <v>2</v>
      </c>
      <c r="H21" s="170"/>
      <c r="I21" s="170"/>
      <c r="J21" s="473"/>
      <c r="K21" s="170"/>
    </row>
    <row r="22" spans="2:11" ht="31.5" customHeight="1" x14ac:dyDescent="0.2">
      <c r="B22" s="68">
        <v>8</v>
      </c>
      <c r="C22" s="462" t="s">
        <v>342</v>
      </c>
      <c r="D22" s="463"/>
      <c r="E22" s="464"/>
      <c r="F22" s="67"/>
      <c r="G22" s="171">
        <v>3</v>
      </c>
      <c r="H22" s="170"/>
      <c r="I22" s="170"/>
      <c r="J22" s="170"/>
      <c r="K22" s="170"/>
    </row>
    <row r="23" spans="2:11" ht="24.75" customHeight="1" x14ac:dyDescent="0.2">
      <c r="B23" s="68">
        <v>9</v>
      </c>
      <c r="C23" s="462" t="s">
        <v>343</v>
      </c>
      <c r="D23" s="463"/>
      <c r="E23" s="464"/>
      <c r="F23" s="67"/>
      <c r="G23" s="171">
        <v>4</v>
      </c>
      <c r="H23" s="170"/>
      <c r="I23" s="170"/>
      <c r="J23" s="212"/>
      <c r="K23" s="170"/>
    </row>
    <row r="24" spans="2:11" ht="27.75" customHeight="1" x14ac:dyDescent="0.2">
      <c r="B24" s="68">
        <v>10</v>
      </c>
      <c r="C24" s="462" t="s">
        <v>344</v>
      </c>
      <c r="D24" s="463"/>
      <c r="E24" s="464"/>
      <c r="F24" s="67"/>
      <c r="G24" s="171">
        <v>3</v>
      </c>
      <c r="H24" s="465" t="s">
        <v>355</v>
      </c>
      <c r="I24" s="466"/>
      <c r="J24" s="466"/>
      <c r="K24" s="467"/>
    </row>
    <row r="25" spans="2:11" ht="33" customHeight="1" x14ac:dyDescent="0.2">
      <c r="B25" s="68">
        <v>11</v>
      </c>
      <c r="C25" s="462" t="s">
        <v>345</v>
      </c>
      <c r="D25" s="463"/>
      <c r="E25" s="464"/>
      <c r="F25" s="67"/>
      <c r="G25" s="171">
        <v>5</v>
      </c>
      <c r="H25" s="170"/>
      <c r="I25" s="170"/>
      <c r="J25" s="471"/>
      <c r="K25" s="170"/>
    </row>
    <row r="26" spans="2:11" ht="29.25" customHeight="1" x14ac:dyDescent="0.2">
      <c r="B26" s="68">
        <v>12</v>
      </c>
      <c r="C26" s="462" t="s">
        <v>346</v>
      </c>
      <c r="D26" s="463"/>
      <c r="E26" s="464"/>
      <c r="F26" s="67"/>
      <c r="G26" s="171">
        <v>6</v>
      </c>
      <c r="H26" s="170"/>
      <c r="I26" s="170"/>
      <c r="J26" s="472"/>
      <c r="K26" s="170"/>
    </row>
    <row r="27" spans="2:11" ht="32.25" customHeight="1" x14ac:dyDescent="0.2">
      <c r="B27" s="68">
        <v>13</v>
      </c>
      <c r="C27" s="462" t="s">
        <v>347</v>
      </c>
      <c r="D27" s="463"/>
      <c r="E27" s="464"/>
      <c r="F27" s="67"/>
      <c r="G27" s="171">
        <v>7</v>
      </c>
      <c r="H27" s="170"/>
      <c r="I27" s="170"/>
      <c r="J27" s="472"/>
      <c r="K27" s="170"/>
    </row>
    <row r="28" spans="2:11" ht="34.5" customHeight="1" x14ac:dyDescent="0.2">
      <c r="B28" s="68">
        <v>14</v>
      </c>
      <c r="C28" s="462" t="s">
        <v>348</v>
      </c>
      <c r="D28" s="463"/>
      <c r="E28" s="464"/>
      <c r="F28" s="67"/>
      <c r="G28" s="171">
        <v>8</v>
      </c>
      <c r="H28" s="170"/>
      <c r="I28" s="170"/>
      <c r="J28" s="473"/>
      <c r="K28" s="170"/>
    </row>
    <row r="29" spans="2:11" ht="30.75" customHeight="1" x14ac:dyDescent="0.2">
      <c r="B29" s="68">
        <v>15</v>
      </c>
      <c r="C29" s="462" t="s">
        <v>349</v>
      </c>
      <c r="D29" s="463"/>
      <c r="E29" s="464"/>
      <c r="F29" s="67"/>
      <c r="G29" s="171">
        <v>2</v>
      </c>
      <c r="H29" s="465" t="s">
        <v>356</v>
      </c>
      <c r="I29" s="466"/>
      <c r="J29" s="466"/>
      <c r="K29" s="467"/>
    </row>
    <row r="30" spans="2:11" ht="35.25" customHeight="1" x14ac:dyDescent="0.2">
      <c r="B30" s="68">
        <v>16</v>
      </c>
      <c r="C30" s="462" t="s">
        <v>350</v>
      </c>
      <c r="D30" s="463"/>
      <c r="E30" s="464"/>
      <c r="F30" s="67"/>
      <c r="G30" s="171">
        <v>4</v>
      </c>
      <c r="H30" s="465" t="s">
        <v>357</v>
      </c>
      <c r="I30" s="466"/>
      <c r="J30" s="466"/>
      <c r="K30" s="467"/>
    </row>
    <row r="31" spans="2:11" ht="31.5" customHeight="1" x14ac:dyDescent="0.2">
      <c r="B31" s="68">
        <v>17</v>
      </c>
      <c r="C31" s="462" t="s">
        <v>351</v>
      </c>
      <c r="D31" s="463"/>
      <c r="E31" s="464"/>
      <c r="F31" s="67"/>
      <c r="G31" s="171">
        <v>4</v>
      </c>
      <c r="H31" s="465" t="s">
        <v>358</v>
      </c>
      <c r="I31" s="466"/>
      <c r="J31" s="466"/>
      <c r="K31" s="467"/>
    </row>
    <row r="32" spans="2:11" ht="30.75" customHeight="1" x14ac:dyDescent="0.2">
      <c r="B32" s="68">
        <v>18</v>
      </c>
      <c r="C32" s="462" t="s">
        <v>352</v>
      </c>
      <c r="D32" s="463"/>
      <c r="E32" s="464"/>
      <c r="F32" s="67"/>
      <c r="G32" s="171">
        <v>4</v>
      </c>
      <c r="H32" s="465" t="s">
        <v>359</v>
      </c>
      <c r="I32" s="466"/>
      <c r="J32" s="466"/>
      <c r="K32" s="467"/>
    </row>
    <row r="33" spans="2:13" ht="30.75" customHeight="1" x14ac:dyDescent="0.2">
      <c r="B33" s="68">
        <v>19</v>
      </c>
      <c r="C33" s="462" t="s">
        <v>353</v>
      </c>
      <c r="D33" s="463"/>
      <c r="E33" s="464"/>
      <c r="F33" s="67"/>
      <c r="G33" s="171">
        <v>9</v>
      </c>
      <c r="H33" s="170"/>
      <c r="I33" s="170"/>
      <c r="J33" s="213"/>
      <c r="K33" s="170"/>
    </row>
    <row r="34" spans="2:13" ht="31.5" customHeight="1" x14ac:dyDescent="0.2">
      <c r="B34" s="68">
        <v>20</v>
      </c>
      <c r="C34" s="462" t="s">
        <v>354</v>
      </c>
      <c r="D34" s="463"/>
      <c r="E34" s="464"/>
      <c r="F34" s="67"/>
      <c r="G34" s="171">
        <v>9</v>
      </c>
      <c r="H34" s="468" t="s">
        <v>406</v>
      </c>
      <c r="I34" s="469"/>
      <c r="J34" s="469"/>
      <c r="K34" s="470"/>
    </row>
    <row r="35" spans="2:13" ht="30.75" customHeight="1" x14ac:dyDescent="0.2">
      <c r="B35" s="68">
        <v>21</v>
      </c>
      <c r="C35" s="462" t="s">
        <v>278</v>
      </c>
      <c r="D35" s="463"/>
      <c r="E35" s="464"/>
      <c r="F35" s="67"/>
      <c r="G35" s="171">
        <v>1</v>
      </c>
      <c r="H35" s="465" t="s">
        <v>360</v>
      </c>
      <c r="I35" s="466"/>
      <c r="J35" s="466"/>
      <c r="K35" s="467"/>
    </row>
    <row r="36" spans="2:13" ht="23.25" customHeight="1" x14ac:dyDescent="0.2">
      <c r="B36" s="69">
        <v>22</v>
      </c>
      <c r="C36" s="448" t="s">
        <v>263</v>
      </c>
      <c r="D36" s="449"/>
      <c r="E36" s="450"/>
      <c r="F36" s="73"/>
      <c r="G36" s="73"/>
      <c r="H36" s="191">
        <f>SUM(H20+H21+H22+H23+H25+H26+H27+H28+H33)</f>
        <v>0</v>
      </c>
      <c r="I36" s="172">
        <f>SUM(I20+I21+I22+I23+I25+I26+I27+I28+I33)</f>
        <v>0</v>
      </c>
      <c r="J36" s="172">
        <f>J22</f>
        <v>0</v>
      </c>
      <c r="K36" s="191">
        <f>SUM(K20+K21+K22+K23+K25+K26+K27+K28+K33)</f>
        <v>0</v>
      </c>
    </row>
    <row r="37" spans="2:13" ht="15" customHeight="1" x14ac:dyDescent="0.25">
      <c r="J37"/>
      <c r="K37" s="49"/>
      <c r="L37" s="49"/>
    </row>
    <row r="38" spans="2:13" ht="19.5" customHeight="1" x14ac:dyDescent="0.2">
      <c r="C38" s="41"/>
      <c r="D38" s="458" t="s">
        <v>473</v>
      </c>
      <c r="E38" s="458"/>
      <c r="F38" s="397"/>
      <c r="G38" s="398"/>
      <c r="H38" s="399"/>
      <c r="I38" s="400" t="s">
        <v>474</v>
      </c>
      <c r="J38" s="401"/>
      <c r="K38" s="402" t="s">
        <v>475</v>
      </c>
      <c r="M38"/>
    </row>
    <row r="39" spans="2:13" ht="15.75" customHeight="1" x14ac:dyDescent="0.2">
      <c r="B39" s="403">
        <v>23</v>
      </c>
      <c r="C39" s="459" t="s">
        <v>476</v>
      </c>
      <c r="D39" s="460"/>
      <c r="E39" s="460"/>
      <c r="F39" s="460"/>
      <c r="G39" s="461"/>
      <c r="H39" s="404"/>
      <c r="I39" s="18"/>
      <c r="J39" s="18"/>
      <c r="K39" s="405"/>
      <c r="M39"/>
    </row>
    <row r="40" spans="2:13" ht="15.75" customHeight="1" x14ac:dyDescent="0.25">
      <c r="B40" s="406"/>
      <c r="C40" s="407"/>
      <c r="D40" s="408"/>
      <c r="E40" s="408"/>
      <c r="F40" s="398"/>
      <c r="G40" s="409"/>
      <c r="H40" s="410"/>
      <c r="I40" s="18"/>
      <c r="J40" s="18"/>
      <c r="K40" s="411"/>
      <c r="M40"/>
    </row>
    <row r="41" spans="2:13" ht="15.75" customHeight="1" x14ac:dyDescent="0.2">
      <c r="B41" s="403">
        <v>24</v>
      </c>
      <c r="C41" s="455" t="s">
        <v>477</v>
      </c>
      <c r="D41" s="456"/>
      <c r="E41" s="456"/>
      <c r="F41" s="456"/>
      <c r="G41" s="457"/>
      <c r="H41" s="412"/>
      <c r="I41" s="413"/>
      <c r="J41" s="414"/>
      <c r="K41" s="405"/>
      <c r="L41" s="49"/>
      <c r="M41"/>
    </row>
    <row r="42" spans="2:13" ht="15.75" customHeight="1" x14ac:dyDescent="0.25">
      <c r="B42" s="41"/>
      <c r="C42" s="415"/>
      <c r="D42" s="415"/>
      <c r="E42" s="415"/>
      <c r="F42" s="416"/>
      <c r="G42" s="409"/>
      <c r="H42" s="410"/>
      <c r="I42" s="417"/>
      <c r="J42" s="18"/>
      <c r="K42" s="411"/>
      <c r="L42" s="49"/>
      <c r="M42"/>
    </row>
    <row r="43" spans="2:13" ht="15.75" customHeight="1" x14ac:dyDescent="0.2">
      <c r="B43" s="403">
        <v>25</v>
      </c>
      <c r="C43" s="455" t="s">
        <v>478</v>
      </c>
      <c r="D43" s="456"/>
      <c r="E43" s="456"/>
      <c r="F43" s="456"/>
      <c r="G43" s="457"/>
      <c r="H43" s="412"/>
      <c r="I43" s="418"/>
      <c r="J43" s="414"/>
      <c r="K43" s="405"/>
      <c r="L43" s="49"/>
      <c r="M43"/>
    </row>
    <row r="44" spans="2:13" ht="15.75" customHeight="1" x14ac:dyDescent="0.25">
      <c r="C44" s="415"/>
      <c r="D44" s="415"/>
      <c r="E44" s="415"/>
      <c r="F44" s="416"/>
      <c r="G44" s="409"/>
      <c r="H44" s="410"/>
      <c r="I44" s="417"/>
      <c r="J44" s="18"/>
      <c r="K44" s="411"/>
      <c r="L44" s="49"/>
      <c r="M44"/>
    </row>
    <row r="45" spans="2:13" ht="15.75" customHeight="1" x14ac:dyDescent="0.2">
      <c r="B45" s="403">
        <v>26</v>
      </c>
      <c r="C45" s="455" t="s">
        <v>479</v>
      </c>
      <c r="D45" s="456"/>
      <c r="E45" s="456"/>
      <c r="F45" s="456"/>
      <c r="G45" s="457"/>
      <c r="H45" s="412"/>
      <c r="I45" s="418"/>
      <c r="J45" s="414"/>
      <c r="K45" s="405"/>
      <c r="L45" s="49"/>
      <c r="M45"/>
    </row>
    <row r="46" spans="2:13" ht="15.75" customHeight="1" x14ac:dyDescent="0.25">
      <c r="C46" s="415"/>
      <c r="D46" s="415"/>
      <c r="E46" s="415"/>
      <c r="F46" s="416"/>
      <c r="G46" s="409"/>
      <c r="H46" s="410"/>
      <c r="I46" s="417"/>
      <c r="J46" s="18"/>
      <c r="K46" s="411"/>
      <c r="L46" s="49"/>
      <c r="M46"/>
    </row>
    <row r="47" spans="2:13" ht="15.75" customHeight="1" x14ac:dyDescent="0.2">
      <c r="B47" s="403">
        <v>27</v>
      </c>
      <c r="C47" s="455" t="s">
        <v>480</v>
      </c>
      <c r="D47" s="456"/>
      <c r="E47" s="456"/>
      <c r="F47" s="456"/>
      <c r="G47" s="457"/>
      <c r="H47" s="419"/>
      <c r="I47" s="418"/>
      <c r="J47" s="414"/>
      <c r="K47" s="420"/>
      <c r="L47" s="49"/>
      <c r="M47"/>
    </row>
    <row r="48" spans="2:13" ht="12.75" customHeight="1" x14ac:dyDescent="0.25">
      <c r="B48" s="24"/>
      <c r="E48" s="22"/>
      <c r="F48" s="45"/>
      <c r="G48" s="24"/>
      <c r="J48"/>
      <c r="L48" s="49"/>
      <c r="M48"/>
    </row>
    <row r="49" spans="1:13" x14ac:dyDescent="0.25">
      <c r="B49" s="451" t="s">
        <v>425</v>
      </c>
      <c r="C49" s="452"/>
      <c r="D49" s="452"/>
      <c r="E49" s="453"/>
      <c r="F49" s="45"/>
      <c r="G49" s="24"/>
      <c r="J49"/>
      <c r="L49" s="49"/>
      <c r="M49"/>
    </row>
    <row r="50" spans="1:13" x14ac:dyDescent="0.25">
      <c r="B50" s="454" t="s">
        <v>269</v>
      </c>
      <c r="C50" s="447"/>
      <c r="D50" s="217" t="s">
        <v>270</v>
      </c>
      <c r="E50" s="217" t="s">
        <v>298</v>
      </c>
    </row>
    <row r="51" spans="1:13" x14ac:dyDescent="0.25">
      <c r="B51" s="454" t="s">
        <v>393</v>
      </c>
      <c r="C51" s="447"/>
      <c r="D51" s="217" t="s">
        <v>385</v>
      </c>
      <c r="E51" s="217" t="s">
        <v>277</v>
      </c>
    </row>
    <row r="52" spans="1:13" x14ac:dyDescent="0.25">
      <c r="B52" s="446" t="s">
        <v>271</v>
      </c>
      <c r="C52" s="447"/>
      <c r="D52" s="217" t="s">
        <v>272</v>
      </c>
      <c r="E52" s="217" t="s">
        <v>387</v>
      </c>
    </row>
    <row r="53" spans="1:13" ht="32.25" customHeight="1" x14ac:dyDescent="0.3">
      <c r="A53" s="432"/>
      <c r="B53" s="433" t="s">
        <v>495</v>
      </c>
      <c r="C53" s="433"/>
      <c r="D53" s="433"/>
      <c r="E53" s="434"/>
      <c r="F53" s="435"/>
      <c r="G53" s="433"/>
      <c r="H53" s="436" t="str">
        <f>IF((COUNTIF($K$20:$K$24,TRUE)=5) * (COUNTIF($K$25:$K$34,TRUE)&gt;=5),"Yes", "No")</f>
        <v>No</v>
      </c>
      <c r="I53" s="437"/>
      <c r="J53" s="61"/>
      <c r="K53" s="438"/>
      <c r="M53"/>
    </row>
  </sheetData>
  <sheetProtection formatCells="0"/>
  <mergeCells count="43">
    <mergeCell ref="C18:E18"/>
    <mergeCell ref="B19:E19"/>
    <mergeCell ref="C20:E20"/>
    <mergeCell ref="C1:I1"/>
    <mergeCell ref="B4:B6"/>
    <mergeCell ref="B8:B10"/>
    <mergeCell ref="B12:B14"/>
    <mergeCell ref="C12:D14"/>
    <mergeCell ref="J20:J21"/>
    <mergeCell ref="C21:E21"/>
    <mergeCell ref="C22:E22"/>
    <mergeCell ref="C24:E24"/>
    <mergeCell ref="H24:K24"/>
    <mergeCell ref="C23:E23"/>
    <mergeCell ref="C25:E25"/>
    <mergeCell ref="J25:J28"/>
    <mergeCell ref="C26:E26"/>
    <mergeCell ref="C27:E27"/>
    <mergeCell ref="C28:E28"/>
    <mergeCell ref="C35:E35"/>
    <mergeCell ref="H35:K35"/>
    <mergeCell ref="C29:E29"/>
    <mergeCell ref="H29:K29"/>
    <mergeCell ref="C30:E30"/>
    <mergeCell ref="H30:K30"/>
    <mergeCell ref="C31:E31"/>
    <mergeCell ref="H31:K31"/>
    <mergeCell ref="C32:E32"/>
    <mergeCell ref="H32:K32"/>
    <mergeCell ref="C33:E33"/>
    <mergeCell ref="C34:E34"/>
    <mergeCell ref="H34:K34"/>
    <mergeCell ref="B52:C52"/>
    <mergeCell ref="C36:E36"/>
    <mergeCell ref="B49:E49"/>
    <mergeCell ref="B50:C50"/>
    <mergeCell ref="B51:C51"/>
    <mergeCell ref="C47:G47"/>
    <mergeCell ref="D38:E38"/>
    <mergeCell ref="C39:G39"/>
    <mergeCell ref="C41:G41"/>
    <mergeCell ref="C43:G43"/>
    <mergeCell ref="C45:G45"/>
  </mergeCells>
  <conditionalFormatting sqref="H53">
    <cfRule type="containsText" dxfId="0" priority="1" operator="containsText" text="No">
      <formula>NOT(ISERROR(SEARCH("No",H53)))</formula>
    </cfRule>
  </conditionalFormatting>
  <hyperlinks>
    <hyperlink ref="D6" r:id="rId1" xr:uid="{00000000-0004-0000-0100-000000000000}"/>
    <hyperlink ref="D10" r:id="rId2" xr:uid="{00000000-0004-0000-0100-000001000000}"/>
  </hyperlinks>
  <pageMargins left="0.45" right="0.45" top="0.5" bottom="0.5" header="0.3" footer="0.3"/>
  <pageSetup scale="29" orientation="landscape" cellComments="asDisplayed" r:id="rId3"/>
  <headerFooter>
    <oddHeader>&amp;C&amp;"Arial,Bold"&amp;14
Contact and Other Information Sheet &amp;R&amp;"Arial,Bold"&amp;12Tab 1</oddHeader>
  </headerFooter>
  <ignoredErrors>
    <ignoredError sqref="J36" formula="1"/>
    <ignoredError sqref="E12:E16" numberStoredAsText="1"/>
    <ignoredError sqref="H26:K27 I25:J25 I28:J28" unlockedFormula="1"/>
  </ignoredErrors>
  <drawing r:id="rId4"/>
  <legacyDrawing r:id="rId5"/>
  <mc:AlternateContent xmlns:mc="http://schemas.openxmlformats.org/markup-compatibility/2006">
    <mc:Choice Requires="x14">
      <controls>
        <mc:AlternateContent xmlns:mc="http://schemas.openxmlformats.org/markup-compatibility/2006">
          <mc:Choice Requires="x14">
            <control shapeId="66561" r:id="rId6" name="Drop Down 1">
              <controlPr defaultSize="0" autoFill="0" autoLine="0" autoPict="0" macro="[0]!DropDown13_Change">
                <anchor moveWithCells="1">
                  <from>
                    <xdr:col>3</xdr:col>
                    <xdr:colOff>19050</xdr:colOff>
                    <xdr:row>1</xdr:row>
                    <xdr:rowOff>9525</xdr:rowOff>
                  </from>
                  <to>
                    <xdr:col>3</xdr:col>
                    <xdr:colOff>2047875</xdr:colOff>
                    <xdr:row>2</xdr:row>
                    <xdr:rowOff>9525</xdr:rowOff>
                  </to>
                </anchor>
              </controlPr>
            </control>
          </mc:Choice>
        </mc:AlternateContent>
        <mc:AlternateContent xmlns:mc="http://schemas.openxmlformats.org/markup-compatibility/2006">
          <mc:Choice Requires="x14">
            <control shapeId="66568" r:id="rId7" name="Drop Down 8">
              <controlPr defaultSize="0" autoFill="0" autoLine="0" autoPict="0">
                <anchor moveWithCells="1">
                  <from>
                    <xdr:col>4</xdr:col>
                    <xdr:colOff>323850</xdr:colOff>
                    <xdr:row>11</xdr:row>
                    <xdr:rowOff>47625</xdr:rowOff>
                  </from>
                  <to>
                    <xdr:col>4</xdr:col>
                    <xdr:colOff>2838450</xdr:colOff>
                    <xdr:row>11</xdr:row>
                    <xdr:rowOff>276225</xdr:rowOff>
                  </to>
                </anchor>
              </controlPr>
            </control>
          </mc:Choice>
        </mc:AlternateContent>
        <mc:AlternateContent xmlns:mc="http://schemas.openxmlformats.org/markup-compatibility/2006">
          <mc:Choice Requires="x14">
            <control shapeId="66569" r:id="rId8" name="Drop Down 9">
              <controlPr defaultSize="0" autoFill="0" autoLine="0" autoPict="0">
                <anchor moveWithCells="1">
                  <from>
                    <xdr:col>4</xdr:col>
                    <xdr:colOff>314325</xdr:colOff>
                    <xdr:row>12</xdr:row>
                    <xdr:rowOff>47625</xdr:rowOff>
                  </from>
                  <to>
                    <xdr:col>4</xdr:col>
                    <xdr:colOff>2828925</xdr:colOff>
                    <xdr:row>12</xdr:row>
                    <xdr:rowOff>276225</xdr:rowOff>
                  </to>
                </anchor>
              </controlPr>
            </control>
          </mc:Choice>
        </mc:AlternateContent>
        <mc:AlternateContent xmlns:mc="http://schemas.openxmlformats.org/markup-compatibility/2006">
          <mc:Choice Requires="x14">
            <control shapeId="66570" r:id="rId9" name="Drop Down 10">
              <controlPr defaultSize="0" autoFill="0" autoLine="0" autoPict="0">
                <anchor moveWithCells="1">
                  <from>
                    <xdr:col>4</xdr:col>
                    <xdr:colOff>323850</xdr:colOff>
                    <xdr:row>13</xdr:row>
                    <xdr:rowOff>47625</xdr:rowOff>
                  </from>
                  <to>
                    <xdr:col>4</xdr:col>
                    <xdr:colOff>2838450</xdr:colOff>
                    <xdr:row>13</xdr:row>
                    <xdr:rowOff>276225</xdr:rowOff>
                  </to>
                </anchor>
              </controlPr>
            </control>
          </mc:Choice>
        </mc:AlternateContent>
        <mc:AlternateContent xmlns:mc="http://schemas.openxmlformats.org/markup-compatibility/2006">
          <mc:Choice Requires="x14">
            <control shapeId="66571" r:id="rId10" name="Drop Down 11">
              <controlPr defaultSize="0" autoFill="0" autoLine="0" autoPict="0">
                <anchor moveWithCells="1">
                  <from>
                    <xdr:col>4</xdr:col>
                    <xdr:colOff>323850</xdr:colOff>
                    <xdr:row>14</xdr:row>
                    <xdr:rowOff>47625</xdr:rowOff>
                  </from>
                  <to>
                    <xdr:col>4</xdr:col>
                    <xdr:colOff>2828925</xdr:colOff>
                    <xdr:row>14</xdr:row>
                    <xdr:rowOff>276225</xdr:rowOff>
                  </to>
                </anchor>
              </controlPr>
            </control>
          </mc:Choice>
        </mc:AlternateContent>
        <mc:AlternateContent xmlns:mc="http://schemas.openxmlformats.org/markup-compatibility/2006">
          <mc:Choice Requires="x14">
            <control shapeId="66572" r:id="rId11" name="Drop Down 12">
              <controlPr defaultSize="0" autoFill="0" autoLine="0" autoPict="0">
                <anchor moveWithCells="1">
                  <from>
                    <xdr:col>4</xdr:col>
                    <xdr:colOff>314325</xdr:colOff>
                    <xdr:row>15</xdr:row>
                    <xdr:rowOff>47625</xdr:rowOff>
                  </from>
                  <to>
                    <xdr:col>4</xdr:col>
                    <xdr:colOff>2828925</xdr:colOff>
                    <xdr:row>15</xdr:row>
                    <xdr:rowOff>276225</xdr:rowOff>
                  </to>
                </anchor>
              </controlPr>
            </control>
          </mc:Choice>
        </mc:AlternateContent>
        <mc:AlternateContent xmlns:mc="http://schemas.openxmlformats.org/markup-compatibility/2006">
          <mc:Choice Requires="x14">
            <control shapeId="66573" r:id="rId12" name="Check Box 13">
              <controlPr defaultSize="0" autoFill="0" autoLine="0" autoPict="0" macro="[0]!CheckBox44_Click">
                <anchor moveWithCells="1">
                  <from>
                    <xdr:col>5</xdr:col>
                    <xdr:colOff>581025</xdr:colOff>
                    <xdr:row>19</xdr:row>
                    <xdr:rowOff>0</xdr:rowOff>
                  </from>
                  <to>
                    <xdr:col>6</xdr:col>
                    <xdr:colOff>0</xdr:colOff>
                    <xdr:row>20</xdr:row>
                    <xdr:rowOff>28575</xdr:rowOff>
                  </to>
                </anchor>
              </controlPr>
            </control>
          </mc:Choice>
        </mc:AlternateContent>
        <mc:AlternateContent xmlns:mc="http://schemas.openxmlformats.org/markup-compatibility/2006">
          <mc:Choice Requires="x14">
            <control shapeId="66574" r:id="rId13" name="Check Box 14">
              <controlPr defaultSize="0" autoFill="0" autoLine="0" autoPict="0" macro="[0]!CheckBox44_Click">
                <anchor moveWithCells="1">
                  <from>
                    <xdr:col>5</xdr:col>
                    <xdr:colOff>581025</xdr:colOff>
                    <xdr:row>20</xdr:row>
                    <xdr:rowOff>0</xdr:rowOff>
                  </from>
                  <to>
                    <xdr:col>6</xdr:col>
                    <xdr:colOff>0</xdr:colOff>
                    <xdr:row>21</xdr:row>
                    <xdr:rowOff>0</xdr:rowOff>
                  </to>
                </anchor>
              </controlPr>
            </control>
          </mc:Choice>
        </mc:AlternateContent>
        <mc:AlternateContent xmlns:mc="http://schemas.openxmlformats.org/markup-compatibility/2006">
          <mc:Choice Requires="x14">
            <control shapeId="66575" r:id="rId14" name="Check Box 15">
              <controlPr defaultSize="0" autoFill="0" autoLine="0" autoPict="0" macro="[0]!CheckBox44_Click">
                <anchor moveWithCells="1">
                  <from>
                    <xdr:col>5</xdr:col>
                    <xdr:colOff>581025</xdr:colOff>
                    <xdr:row>21</xdr:row>
                    <xdr:rowOff>0</xdr:rowOff>
                  </from>
                  <to>
                    <xdr:col>6</xdr:col>
                    <xdr:colOff>0</xdr:colOff>
                    <xdr:row>22</xdr:row>
                    <xdr:rowOff>9525</xdr:rowOff>
                  </to>
                </anchor>
              </controlPr>
            </control>
          </mc:Choice>
        </mc:AlternateContent>
        <mc:AlternateContent xmlns:mc="http://schemas.openxmlformats.org/markup-compatibility/2006">
          <mc:Choice Requires="x14">
            <control shapeId="66576" r:id="rId15" name="Check Box 16">
              <controlPr defaultSize="0" autoFill="0" autoLine="0" autoPict="0" macro="[0]!CheckBox44_Click">
                <anchor moveWithCells="1">
                  <from>
                    <xdr:col>5</xdr:col>
                    <xdr:colOff>581025</xdr:colOff>
                    <xdr:row>22</xdr:row>
                    <xdr:rowOff>0</xdr:rowOff>
                  </from>
                  <to>
                    <xdr:col>6</xdr:col>
                    <xdr:colOff>0</xdr:colOff>
                    <xdr:row>23</xdr:row>
                    <xdr:rowOff>0</xdr:rowOff>
                  </to>
                </anchor>
              </controlPr>
            </control>
          </mc:Choice>
        </mc:AlternateContent>
        <mc:AlternateContent xmlns:mc="http://schemas.openxmlformats.org/markup-compatibility/2006">
          <mc:Choice Requires="x14">
            <control shapeId="66577" r:id="rId16" name="Check Box 17">
              <controlPr defaultSize="0" autoFill="0" autoLine="0" autoPict="0" macro="[0]!CheckBox44_Click">
                <anchor moveWithCells="1">
                  <from>
                    <xdr:col>5</xdr:col>
                    <xdr:colOff>581025</xdr:colOff>
                    <xdr:row>23</xdr:row>
                    <xdr:rowOff>0</xdr:rowOff>
                  </from>
                  <to>
                    <xdr:col>6</xdr:col>
                    <xdr:colOff>0</xdr:colOff>
                    <xdr:row>24</xdr:row>
                    <xdr:rowOff>0</xdr:rowOff>
                  </to>
                </anchor>
              </controlPr>
            </control>
          </mc:Choice>
        </mc:AlternateContent>
        <mc:AlternateContent xmlns:mc="http://schemas.openxmlformats.org/markup-compatibility/2006">
          <mc:Choice Requires="x14">
            <control shapeId="66578" r:id="rId17" name="Check Box 18">
              <controlPr defaultSize="0" autoFill="0" autoLine="0" autoPict="0" macro="[0]!CheckBox44_Click">
                <anchor moveWithCells="1">
                  <from>
                    <xdr:col>5</xdr:col>
                    <xdr:colOff>581025</xdr:colOff>
                    <xdr:row>24</xdr:row>
                    <xdr:rowOff>9525</xdr:rowOff>
                  </from>
                  <to>
                    <xdr:col>6</xdr:col>
                    <xdr:colOff>0</xdr:colOff>
                    <xdr:row>24</xdr:row>
                    <xdr:rowOff>409575</xdr:rowOff>
                  </to>
                </anchor>
              </controlPr>
            </control>
          </mc:Choice>
        </mc:AlternateContent>
        <mc:AlternateContent xmlns:mc="http://schemas.openxmlformats.org/markup-compatibility/2006">
          <mc:Choice Requires="x14">
            <control shapeId="66579" r:id="rId18" name="Check Box 19">
              <controlPr defaultSize="0" autoFill="0" autoLine="0" autoPict="0" macro="[0]!CheckBox44_Click">
                <anchor moveWithCells="1">
                  <from>
                    <xdr:col>5</xdr:col>
                    <xdr:colOff>581025</xdr:colOff>
                    <xdr:row>25</xdr:row>
                    <xdr:rowOff>0</xdr:rowOff>
                  </from>
                  <to>
                    <xdr:col>6</xdr:col>
                    <xdr:colOff>0</xdr:colOff>
                    <xdr:row>26</xdr:row>
                    <xdr:rowOff>0</xdr:rowOff>
                  </to>
                </anchor>
              </controlPr>
            </control>
          </mc:Choice>
        </mc:AlternateContent>
        <mc:AlternateContent xmlns:mc="http://schemas.openxmlformats.org/markup-compatibility/2006">
          <mc:Choice Requires="x14">
            <control shapeId="66580" r:id="rId19" name="Check Box 20">
              <controlPr defaultSize="0" autoFill="0" autoLine="0" autoPict="0" macro="[0]!CheckBox44_Click">
                <anchor moveWithCells="1">
                  <from>
                    <xdr:col>5</xdr:col>
                    <xdr:colOff>581025</xdr:colOff>
                    <xdr:row>26</xdr:row>
                    <xdr:rowOff>0</xdr:rowOff>
                  </from>
                  <to>
                    <xdr:col>6</xdr:col>
                    <xdr:colOff>0</xdr:colOff>
                    <xdr:row>27</xdr:row>
                    <xdr:rowOff>0</xdr:rowOff>
                  </to>
                </anchor>
              </controlPr>
            </control>
          </mc:Choice>
        </mc:AlternateContent>
        <mc:AlternateContent xmlns:mc="http://schemas.openxmlformats.org/markup-compatibility/2006">
          <mc:Choice Requires="x14">
            <control shapeId="66581" r:id="rId20" name="Check Box 21">
              <controlPr defaultSize="0" autoFill="0" autoLine="0" autoPict="0" macro="[0]!CheckBox44_Click">
                <anchor moveWithCells="1">
                  <from>
                    <xdr:col>5</xdr:col>
                    <xdr:colOff>581025</xdr:colOff>
                    <xdr:row>27</xdr:row>
                    <xdr:rowOff>19050</xdr:rowOff>
                  </from>
                  <to>
                    <xdr:col>6</xdr:col>
                    <xdr:colOff>0</xdr:colOff>
                    <xdr:row>28</xdr:row>
                    <xdr:rowOff>9525</xdr:rowOff>
                  </to>
                </anchor>
              </controlPr>
            </control>
          </mc:Choice>
        </mc:AlternateContent>
        <mc:AlternateContent xmlns:mc="http://schemas.openxmlformats.org/markup-compatibility/2006">
          <mc:Choice Requires="x14">
            <control shapeId="66582" r:id="rId21" name="Check Box 22">
              <controlPr defaultSize="0" autoFill="0" autoLine="0" autoPict="0" macro="[0]!CheckBox44_Click">
                <anchor moveWithCells="1">
                  <from>
                    <xdr:col>5</xdr:col>
                    <xdr:colOff>581025</xdr:colOff>
                    <xdr:row>28</xdr:row>
                    <xdr:rowOff>0</xdr:rowOff>
                  </from>
                  <to>
                    <xdr:col>6</xdr:col>
                    <xdr:colOff>0</xdr:colOff>
                    <xdr:row>29</xdr:row>
                    <xdr:rowOff>19050</xdr:rowOff>
                  </to>
                </anchor>
              </controlPr>
            </control>
          </mc:Choice>
        </mc:AlternateContent>
        <mc:AlternateContent xmlns:mc="http://schemas.openxmlformats.org/markup-compatibility/2006">
          <mc:Choice Requires="x14">
            <control shapeId="66583" r:id="rId22" name="Check Box 23">
              <controlPr defaultSize="0" autoFill="0" autoLine="0" autoPict="0" macro="[0]!CheckBox44_Click">
                <anchor moveWithCells="1">
                  <from>
                    <xdr:col>5</xdr:col>
                    <xdr:colOff>581025</xdr:colOff>
                    <xdr:row>29</xdr:row>
                    <xdr:rowOff>0</xdr:rowOff>
                  </from>
                  <to>
                    <xdr:col>6</xdr:col>
                    <xdr:colOff>0</xdr:colOff>
                    <xdr:row>30</xdr:row>
                    <xdr:rowOff>0</xdr:rowOff>
                  </to>
                </anchor>
              </controlPr>
            </control>
          </mc:Choice>
        </mc:AlternateContent>
        <mc:AlternateContent xmlns:mc="http://schemas.openxmlformats.org/markup-compatibility/2006">
          <mc:Choice Requires="x14">
            <control shapeId="66584" r:id="rId23" name="Check Box 24">
              <controlPr defaultSize="0" autoFill="0" autoLine="0" autoPict="0" macro="[0]!CheckBox44_Click">
                <anchor moveWithCells="1">
                  <from>
                    <xdr:col>5</xdr:col>
                    <xdr:colOff>581025</xdr:colOff>
                    <xdr:row>30</xdr:row>
                    <xdr:rowOff>0</xdr:rowOff>
                  </from>
                  <to>
                    <xdr:col>6</xdr:col>
                    <xdr:colOff>0</xdr:colOff>
                    <xdr:row>31</xdr:row>
                    <xdr:rowOff>9525</xdr:rowOff>
                  </to>
                </anchor>
              </controlPr>
            </control>
          </mc:Choice>
        </mc:AlternateContent>
        <mc:AlternateContent xmlns:mc="http://schemas.openxmlformats.org/markup-compatibility/2006">
          <mc:Choice Requires="x14">
            <control shapeId="66585" r:id="rId24" name="Check Box 25">
              <controlPr defaultSize="0" autoFill="0" autoLine="0" autoPict="0" macro="[0]!CheckBox44_Click">
                <anchor moveWithCells="1">
                  <from>
                    <xdr:col>5</xdr:col>
                    <xdr:colOff>581025</xdr:colOff>
                    <xdr:row>31</xdr:row>
                    <xdr:rowOff>0</xdr:rowOff>
                  </from>
                  <to>
                    <xdr:col>6</xdr:col>
                    <xdr:colOff>0</xdr:colOff>
                    <xdr:row>32</xdr:row>
                    <xdr:rowOff>0</xdr:rowOff>
                  </to>
                </anchor>
              </controlPr>
            </control>
          </mc:Choice>
        </mc:AlternateContent>
        <mc:AlternateContent xmlns:mc="http://schemas.openxmlformats.org/markup-compatibility/2006">
          <mc:Choice Requires="x14">
            <control shapeId="66586" r:id="rId25" name="Check Box 26">
              <controlPr defaultSize="0" autoFill="0" autoLine="0" autoPict="0" macro="[0]!CheckBox44_Click">
                <anchor moveWithCells="1">
                  <from>
                    <xdr:col>5</xdr:col>
                    <xdr:colOff>581025</xdr:colOff>
                    <xdr:row>32</xdr:row>
                    <xdr:rowOff>0</xdr:rowOff>
                  </from>
                  <to>
                    <xdr:col>6</xdr:col>
                    <xdr:colOff>0</xdr:colOff>
                    <xdr:row>32</xdr:row>
                    <xdr:rowOff>371475</xdr:rowOff>
                  </to>
                </anchor>
              </controlPr>
            </control>
          </mc:Choice>
        </mc:AlternateContent>
        <mc:AlternateContent xmlns:mc="http://schemas.openxmlformats.org/markup-compatibility/2006">
          <mc:Choice Requires="x14">
            <control shapeId="66587" r:id="rId26" name="Check Box 27">
              <controlPr defaultSize="0" autoFill="0" autoLine="0" autoPict="0" macro="[0]!CheckBox44_Click">
                <anchor moveWithCells="1">
                  <from>
                    <xdr:col>5</xdr:col>
                    <xdr:colOff>581025</xdr:colOff>
                    <xdr:row>33</xdr:row>
                    <xdr:rowOff>9525</xdr:rowOff>
                  </from>
                  <to>
                    <xdr:col>6</xdr:col>
                    <xdr:colOff>0</xdr:colOff>
                    <xdr:row>34</xdr:row>
                    <xdr:rowOff>9525</xdr:rowOff>
                  </to>
                </anchor>
              </controlPr>
            </control>
          </mc:Choice>
        </mc:AlternateContent>
        <mc:AlternateContent xmlns:mc="http://schemas.openxmlformats.org/markup-compatibility/2006">
          <mc:Choice Requires="x14">
            <control shapeId="66588" r:id="rId27" name="Check Box 28">
              <controlPr defaultSize="0" autoFill="0" autoLine="0" autoPict="0" macro="[0]!CheckBox44_Click">
                <anchor moveWithCells="1">
                  <from>
                    <xdr:col>5</xdr:col>
                    <xdr:colOff>581025</xdr:colOff>
                    <xdr:row>34</xdr:row>
                    <xdr:rowOff>0</xdr:rowOff>
                  </from>
                  <to>
                    <xdr:col>6</xdr:col>
                    <xdr:colOff>0</xdr:colOff>
                    <xdr:row>35</xdr:row>
                    <xdr:rowOff>19050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2:A7"/>
  <sheetViews>
    <sheetView workbookViewId="0">
      <selection activeCell="M40" sqref="M40"/>
    </sheetView>
  </sheetViews>
  <sheetFormatPr defaultRowHeight="12.75" x14ac:dyDescent="0.2"/>
  <cols>
    <col min="1" max="1" width="12.5703125" bestFit="1" customWidth="1"/>
  </cols>
  <sheetData>
    <row r="2" spans="1:1" x14ac:dyDescent="0.2">
      <c r="A2" s="20" t="s">
        <v>86</v>
      </c>
    </row>
    <row r="3" spans="1:1" x14ac:dyDescent="0.2">
      <c r="A3" s="20" t="s">
        <v>87</v>
      </c>
    </row>
    <row r="4" spans="1:1" x14ac:dyDescent="0.2">
      <c r="A4" s="20" t="s">
        <v>99</v>
      </c>
    </row>
    <row r="5" spans="1:1" x14ac:dyDescent="0.2">
      <c r="A5" s="20" t="s">
        <v>255</v>
      </c>
    </row>
    <row r="6" spans="1:1" x14ac:dyDescent="0.2">
      <c r="A6" s="20" t="s">
        <v>256</v>
      </c>
    </row>
    <row r="7" spans="1:1" x14ac:dyDescent="0.2">
      <c r="A7" s="20" t="s">
        <v>95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
  <dimension ref="A2:D20"/>
  <sheetViews>
    <sheetView topLeftCell="A4" workbookViewId="0">
      <selection activeCell="A2" sqref="A2"/>
    </sheetView>
  </sheetViews>
  <sheetFormatPr defaultRowHeight="12.75" x14ac:dyDescent="0.2"/>
  <sheetData>
    <row r="2" spans="1:4" x14ac:dyDescent="0.2">
      <c r="A2" t="s">
        <v>85</v>
      </c>
    </row>
    <row r="3" spans="1:4" x14ac:dyDescent="0.2">
      <c r="A3" t="s">
        <v>86</v>
      </c>
      <c r="D3">
        <v>1</v>
      </c>
    </row>
    <row r="4" spans="1:4" x14ac:dyDescent="0.2">
      <c r="A4" t="s">
        <v>87</v>
      </c>
    </row>
    <row r="5" spans="1:4" x14ac:dyDescent="0.2">
      <c r="A5" t="s">
        <v>99</v>
      </c>
    </row>
    <row r="6" spans="1:4" x14ac:dyDescent="0.2">
      <c r="A6" t="s">
        <v>88</v>
      </c>
    </row>
    <row r="10" spans="1:4" x14ac:dyDescent="0.2">
      <c r="A10" t="s">
        <v>89</v>
      </c>
      <c r="D10">
        <v>1</v>
      </c>
    </row>
    <row r="11" spans="1:4" x14ac:dyDescent="0.2">
      <c r="A11" t="s">
        <v>91</v>
      </c>
    </row>
    <row r="12" spans="1:4" x14ac:dyDescent="0.2">
      <c r="A12" t="s">
        <v>92</v>
      </c>
    </row>
    <row r="13" spans="1:4" x14ac:dyDescent="0.2">
      <c r="A13" t="s">
        <v>90</v>
      </c>
    </row>
    <row r="14" spans="1:4" x14ac:dyDescent="0.2">
      <c r="A14" t="s">
        <v>63</v>
      </c>
    </row>
    <row r="16" spans="1:4" x14ac:dyDescent="0.2">
      <c r="A16" t="s">
        <v>93</v>
      </c>
    </row>
    <row r="17" spans="1:1" x14ac:dyDescent="0.2">
      <c r="A17" t="s">
        <v>87</v>
      </c>
    </row>
    <row r="18" spans="1:1" x14ac:dyDescent="0.2">
      <c r="A18" t="s">
        <v>86</v>
      </c>
    </row>
    <row r="19" spans="1:1" x14ac:dyDescent="0.2">
      <c r="A19" t="s">
        <v>94</v>
      </c>
    </row>
    <row r="20" spans="1:1" x14ac:dyDescent="0.2">
      <c r="A20" t="s">
        <v>95</v>
      </c>
    </row>
  </sheetData>
  <sheetProtection password="E616" sheet="1" objects="1" scenarios="1"/>
  <customSheetViews>
    <customSheetView guid="{37CC0C43-D61A-4C15-A44A-D0AB16E09379}" state="hidden">
      <selection activeCell="A3" sqref="A3"/>
      <pageMargins left="0.75" right="0.75" top="1" bottom="1" header="0.5" footer="0.5"/>
      <headerFooter alignWithMargins="0"/>
    </customSheetView>
  </customSheetViews>
  <phoneticPr fontId="9" type="noConversion"/>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8"/>
  <dimension ref="A1:I406"/>
  <sheetViews>
    <sheetView zoomScale="75" workbookViewId="0">
      <selection activeCell="K59" sqref="K59"/>
    </sheetView>
  </sheetViews>
  <sheetFormatPr defaultRowHeight="12.75" x14ac:dyDescent="0.2"/>
  <cols>
    <col min="1" max="1" width="14.42578125" bestFit="1" customWidth="1"/>
    <col min="2" max="2" width="36.5703125" customWidth="1"/>
    <col min="7" max="7" width="28" customWidth="1"/>
    <col min="8" max="8" width="17.7109375" bestFit="1" customWidth="1"/>
  </cols>
  <sheetData>
    <row r="1" spans="1:9" x14ac:dyDescent="0.2">
      <c r="A1" s="2" t="s">
        <v>60</v>
      </c>
      <c r="B1" s="3" t="s">
        <v>64</v>
      </c>
      <c r="E1" t="s">
        <v>25</v>
      </c>
      <c r="G1" s="14"/>
      <c r="H1" t="s">
        <v>65</v>
      </c>
      <c r="I1">
        <v>1</v>
      </c>
    </row>
    <row r="2" spans="1:9" x14ac:dyDescent="0.2">
      <c r="A2" s="2" t="s">
        <v>101</v>
      </c>
      <c r="B2" s="4" t="s">
        <v>20</v>
      </c>
      <c r="D2" s="5">
        <v>1</v>
      </c>
      <c r="E2" s="5" t="s">
        <v>159</v>
      </c>
      <c r="G2" s="14"/>
      <c r="H2" t="s">
        <v>66</v>
      </c>
      <c r="I2">
        <v>2</v>
      </c>
    </row>
    <row r="3" spans="1:9" x14ac:dyDescent="0.2">
      <c r="A3" s="2" t="s">
        <v>102</v>
      </c>
      <c r="B3" s="3" t="s">
        <v>161</v>
      </c>
      <c r="D3" s="5">
        <v>2</v>
      </c>
      <c r="E3" s="5" t="s">
        <v>160</v>
      </c>
      <c r="G3" s="14"/>
    </row>
    <row r="4" spans="1:9" x14ac:dyDescent="0.2">
      <c r="A4" s="2" t="s">
        <v>103</v>
      </c>
      <c r="B4" s="3" t="s">
        <v>162</v>
      </c>
      <c r="G4" s="14"/>
    </row>
    <row r="5" spans="1:9" x14ac:dyDescent="0.2">
      <c r="A5" s="2" t="s">
        <v>104</v>
      </c>
      <c r="B5" s="3" t="s">
        <v>163</v>
      </c>
      <c r="G5" s="14"/>
    </row>
    <row r="6" spans="1:9" x14ac:dyDescent="0.2">
      <c r="A6" s="2" t="s">
        <v>105</v>
      </c>
      <c r="B6" s="3" t="s">
        <v>164</v>
      </c>
      <c r="G6" s="14"/>
    </row>
    <row r="7" spans="1:9" x14ac:dyDescent="0.2">
      <c r="A7" s="2" t="s">
        <v>106</v>
      </c>
      <c r="B7" s="3" t="s">
        <v>165</v>
      </c>
    </row>
    <row r="8" spans="1:9" x14ac:dyDescent="0.2">
      <c r="A8" s="2" t="s">
        <v>107</v>
      </c>
      <c r="B8" s="3" t="s">
        <v>166</v>
      </c>
    </row>
    <row r="9" spans="1:9" x14ac:dyDescent="0.2">
      <c r="A9" s="2" t="s">
        <v>108</v>
      </c>
      <c r="B9" s="3" t="s">
        <v>167</v>
      </c>
    </row>
    <row r="10" spans="1:9" x14ac:dyDescent="0.2">
      <c r="A10" s="2" t="s">
        <v>109</v>
      </c>
      <c r="B10" s="3" t="s">
        <v>168</v>
      </c>
    </row>
    <row r="11" spans="1:9" x14ac:dyDescent="0.2">
      <c r="A11" s="2" t="s">
        <v>110</v>
      </c>
      <c r="B11" s="3" t="s">
        <v>169</v>
      </c>
    </row>
    <row r="12" spans="1:9" x14ac:dyDescent="0.2">
      <c r="A12" s="2" t="s">
        <v>111</v>
      </c>
      <c r="B12" s="3" t="s">
        <v>170</v>
      </c>
    </row>
    <row r="13" spans="1:9" x14ac:dyDescent="0.2">
      <c r="A13" s="2" t="s">
        <v>112</v>
      </c>
      <c r="B13" s="3" t="s">
        <v>171</v>
      </c>
    </row>
    <row r="14" spans="1:9" x14ac:dyDescent="0.2">
      <c r="A14" s="2" t="s">
        <v>113</v>
      </c>
      <c r="B14" s="3" t="s">
        <v>172</v>
      </c>
    </row>
    <row r="15" spans="1:9" x14ac:dyDescent="0.2">
      <c r="A15" s="2" t="s">
        <v>114</v>
      </c>
      <c r="B15" s="3" t="s">
        <v>173</v>
      </c>
    </row>
    <row r="16" spans="1:9" x14ac:dyDescent="0.2">
      <c r="A16" s="2" t="s">
        <v>115</v>
      </c>
      <c r="B16" s="3" t="s">
        <v>174</v>
      </c>
    </row>
    <row r="17" spans="1:2" x14ac:dyDescent="0.2">
      <c r="A17" s="2" t="s">
        <v>116</v>
      </c>
      <c r="B17" s="3" t="s">
        <v>175</v>
      </c>
    </row>
    <row r="18" spans="1:2" x14ac:dyDescent="0.2">
      <c r="A18" s="2" t="s">
        <v>117</v>
      </c>
      <c r="B18" s="3" t="s">
        <v>176</v>
      </c>
    </row>
    <row r="19" spans="1:2" x14ac:dyDescent="0.2">
      <c r="A19" s="2" t="s">
        <v>118</v>
      </c>
      <c r="B19" s="3" t="s">
        <v>177</v>
      </c>
    </row>
    <row r="20" spans="1:2" x14ac:dyDescent="0.2">
      <c r="A20" s="2" t="s">
        <v>119</v>
      </c>
      <c r="B20" s="3" t="s">
        <v>178</v>
      </c>
    </row>
    <row r="21" spans="1:2" x14ac:dyDescent="0.2">
      <c r="A21" s="2" t="s">
        <v>120</v>
      </c>
      <c r="B21" s="3" t="s">
        <v>179</v>
      </c>
    </row>
    <row r="22" spans="1:2" x14ac:dyDescent="0.2">
      <c r="A22" s="2" t="s">
        <v>121</v>
      </c>
      <c r="B22" s="3" t="s">
        <v>180</v>
      </c>
    </row>
    <row r="23" spans="1:2" x14ac:dyDescent="0.2">
      <c r="A23" s="2" t="s">
        <v>122</v>
      </c>
      <c r="B23" s="3" t="s">
        <v>181</v>
      </c>
    </row>
    <row r="24" spans="1:2" x14ac:dyDescent="0.2">
      <c r="A24" s="2" t="s">
        <v>123</v>
      </c>
      <c r="B24" s="3" t="s">
        <v>182</v>
      </c>
    </row>
    <row r="25" spans="1:2" x14ac:dyDescent="0.2">
      <c r="A25" s="2" t="s">
        <v>124</v>
      </c>
      <c r="B25" s="3" t="s">
        <v>183</v>
      </c>
    </row>
    <row r="26" spans="1:2" x14ac:dyDescent="0.2">
      <c r="A26" s="2" t="s">
        <v>125</v>
      </c>
      <c r="B26" s="3" t="s">
        <v>184</v>
      </c>
    </row>
    <row r="27" spans="1:2" x14ac:dyDescent="0.2">
      <c r="A27" s="2" t="s">
        <v>126</v>
      </c>
      <c r="B27" s="3" t="s">
        <v>185</v>
      </c>
    </row>
    <row r="28" spans="1:2" x14ac:dyDescent="0.2">
      <c r="A28" s="2" t="s">
        <v>127</v>
      </c>
      <c r="B28" s="3" t="s">
        <v>186</v>
      </c>
    </row>
    <row r="29" spans="1:2" x14ac:dyDescent="0.2">
      <c r="A29" s="2" t="s">
        <v>128</v>
      </c>
      <c r="B29" s="3" t="s">
        <v>187</v>
      </c>
    </row>
    <row r="30" spans="1:2" x14ac:dyDescent="0.2">
      <c r="A30" s="2" t="s">
        <v>129</v>
      </c>
      <c r="B30" s="3" t="s">
        <v>188</v>
      </c>
    </row>
    <row r="31" spans="1:2" x14ac:dyDescent="0.2">
      <c r="A31" s="2" t="s">
        <v>130</v>
      </c>
      <c r="B31" s="3" t="s">
        <v>189</v>
      </c>
    </row>
    <row r="32" spans="1:2" x14ac:dyDescent="0.2">
      <c r="A32" s="2" t="s">
        <v>131</v>
      </c>
      <c r="B32" s="3" t="s">
        <v>190</v>
      </c>
    </row>
    <row r="33" spans="1:2" x14ac:dyDescent="0.2">
      <c r="A33" s="2" t="s">
        <v>132</v>
      </c>
      <c r="B33" s="3" t="s">
        <v>191</v>
      </c>
    </row>
    <row r="34" spans="1:2" x14ac:dyDescent="0.2">
      <c r="A34" s="2" t="s">
        <v>133</v>
      </c>
      <c r="B34" s="3" t="s">
        <v>192</v>
      </c>
    </row>
    <row r="35" spans="1:2" x14ac:dyDescent="0.2">
      <c r="A35" s="2" t="s">
        <v>134</v>
      </c>
      <c r="B35" s="3" t="s">
        <v>193</v>
      </c>
    </row>
    <row r="36" spans="1:2" x14ac:dyDescent="0.2">
      <c r="A36" s="2" t="s">
        <v>135</v>
      </c>
      <c r="B36" s="3" t="s">
        <v>194</v>
      </c>
    </row>
    <row r="37" spans="1:2" x14ac:dyDescent="0.2">
      <c r="A37" s="2" t="s">
        <v>136</v>
      </c>
      <c r="B37" s="3" t="s">
        <v>71</v>
      </c>
    </row>
    <row r="38" spans="1:2" x14ac:dyDescent="0.2">
      <c r="A38" s="2" t="s">
        <v>137</v>
      </c>
      <c r="B38" s="3" t="s">
        <v>195</v>
      </c>
    </row>
    <row r="39" spans="1:2" x14ac:dyDescent="0.2">
      <c r="A39" s="2" t="s">
        <v>138</v>
      </c>
      <c r="B39" s="3" t="s">
        <v>196</v>
      </c>
    </row>
    <row r="40" spans="1:2" x14ac:dyDescent="0.2">
      <c r="A40" s="2" t="s">
        <v>139</v>
      </c>
      <c r="B40" s="3" t="s">
        <v>0</v>
      </c>
    </row>
    <row r="41" spans="1:2" x14ac:dyDescent="0.2">
      <c r="A41" s="2" t="s">
        <v>140</v>
      </c>
      <c r="B41" s="3" t="s">
        <v>1</v>
      </c>
    </row>
    <row r="42" spans="1:2" x14ac:dyDescent="0.2">
      <c r="A42" s="2" t="s">
        <v>141</v>
      </c>
      <c r="B42" s="3" t="s">
        <v>2</v>
      </c>
    </row>
    <row r="43" spans="1:2" x14ac:dyDescent="0.2">
      <c r="A43" s="2" t="s">
        <v>142</v>
      </c>
      <c r="B43" s="3" t="s">
        <v>3</v>
      </c>
    </row>
    <row r="44" spans="1:2" x14ac:dyDescent="0.2">
      <c r="A44" s="2" t="s">
        <v>143</v>
      </c>
      <c r="B44" s="3" t="s">
        <v>4</v>
      </c>
    </row>
    <row r="45" spans="1:2" x14ac:dyDescent="0.2">
      <c r="A45" s="2" t="s">
        <v>144</v>
      </c>
      <c r="B45" s="3" t="s">
        <v>5</v>
      </c>
    </row>
    <row r="46" spans="1:2" x14ac:dyDescent="0.2">
      <c r="A46" s="2" t="s">
        <v>145</v>
      </c>
      <c r="B46" s="3" t="s">
        <v>6</v>
      </c>
    </row>
    <row r="47" spans="1:2" x14ac:dyDescent="0.2">
      <c r="A47" s="2" t="s">
        <v>146</v>
      </c>
      <c r="B47" s="3" t="s">
        <v>7</v>
      </c>
    </row>
    <row r="48" spans="1:2" x14ac:dyDescent="0.2">
      <c r="A48" s="2" t="s">
        <v>147</v>
      </c>
      <c r="B48" s="3" t="s">
        <v>8</v>
      </c>
    </row>
    <row r="49" spans="1:2" x14ac:dyDescent="0.2">
      <c r="A49" s="2" t="s">
        <v>148</v>
      </c>
      <c r="B49" s="3" t="s">
        <v>9</v>
      </c>
    </row>
    <row r="50" spans="1:2" x14ac:dyDescent="0.2">
      <c r="A50" s="2" t="s">
        <v>149</v>
      </c>
      <c r="B50" s="3" t="s">
        <v>10</v>
      </c>
    </row>
    <row r="51" spans="1:2" x14ac:dyDescent="0.2">
      <c r="A51" s="2" t="s">
        <v>150</v>
      </c>
      <c r="B51" s="3" t="s">
        <v>11</v>
      </c>
    </row>
    <row r="52" spans="1:2" x14ac:dyDescent="0.2">
      <c r="A52" s="2" t="s">
        <v>151</v>
      </c>
      <c r="B52" s="3" t="s">
        <v>12</v>
      </c>
    </row>
    <row r="53" spans="1:2" x14ac:dyDescent="0.2">
      <c r="A53" s="2" t="s">
        <v>152</v>
      </c>
      <c r="B53" s="3" t="s">
        <v>13</v>
      </c>
    </row>
    <row r="54" spans="1:2" x14ac:dyDescent="0.2">
      <c r="A54" s="2" t="s">
        <v>153</v>
      </c>
      <c r="B54" s="3" t="s">
        <v>14</v>
      </c>
    </row>
    <row r="55" spans="1:2" x14ac:dyDescent="0.2">
      <c r="A55" s="2" t="s">
        <v>154</v>
      </c>
      <c r="B55" s="3" t="s">
        <v>15</v>
      </c>
    </row>
    <row r="56" spans="1:2" x14ac:dyDescent="0.2">
      <c r="A56" s="2" t="s">
        <v>155</v>
      </c>
      <c r="B56" s="3" t="s">
        <v>16</v>
      </c>
    </row>
    <row r="57" spans="1:2" x14ac:dyDescent="0.2">
      <c r="A57" s="2" t="s">
        <v>156</v>
      </c>
      <c r="B57" s="3" t="s">
        <v>17</v>
      </c>
    </row>
    <row r="58" spans="1:2" x14ac:dyDescent="0.2">
      <c r="A58" s="2" t="s">
        <v>157</v>
      </c>
      <c r="B58" s="3" t="s">
        <v>18</v>
      </c>
    </row>
    <row r="59" spans="1:2" x14ac:dyDescent="0.2">
      <c r="A59" s="2" t="s">
        <v>158</v>
      </c>
      <c r="B59" s="3" t="s">
        <v>19</v>
      </c>
    </row>
    <row r="60" spans="1:2" x14ac:dyDescent="0.2">
      <c r="A60" s="2"/>
    </row>
    <row r="61" spans="1:2" x14ac:dyDescent="0.2">
      <c r="A61" s="2"/>
    </row>
    <row r="62" spans="1:2" x14ac:dyDescent="0.2">
      <c r="A62" s="2"/>
    </row>
    <row r="63" spans="1:2" x14ac:dyDescent="0.2">
      <c r="A63" s="2"/>
    </row>
    <row r="64" spans="1:2"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sheetData>
  <sheetProtection sheet="1" objects="1" scenarios="1"/>
  <customSheetViews>
    <customSheetView guid="{37CC0C43-D61A-4C15-A44A-D0AB16E09379}" scale="75" state="hidden">
      <selection activeCell="G15" sqref="G15"/>
      <pageMargins left="0.75" right="0.75" top="1" bottom="1" header="0.5" footer="0.5"/>
      <printOptions gridLines="1"/>
      <pageSetup orientation="portrait" horizontalDpi="300" verticalDpi="300" r:id="rId1"/>
      <headerFooter alignWithMargins="0">
        <oddHeader>&amp;A</oddHeader>
        <oddFooter>Page &amp;P</oddFooter>
      </headerFooter>
    </customSheetView>
  </customSheetViews>
  <phoneticPr fontId="0" type="noConversion"/>
  <printOptions gridLines="1" gridLinesSet="0"/>
  <pageMargins left="0.75" right="0.75" top="1" bottom="1" header="0.5" footer="0.5"/>
  <pageSetup orientation="portrait" horizontalDpi="300" verticalDpi="300" r:id="rId2"/>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33418-F656-4046-BB70-058D58AE9F3C}">
  <dimension ref="A1"/>
  <sheetViews>
    <sheetView workbookViewId="0">
      <selection activeCell="L27" sqref="L27"/>
    </sheetView>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B7:M52"/>
  <sheetViews>
    <sheetView showGridLines="0" topLeftCell="A7" zoomScale="60" zoomScaleNormal="60" zoomScaleSheetLayoutView="68" workbookViewId="0">
      <selection activeCell="N22" sqref="N22"/>
    </sheetView>
  </sheetViews>
  <sheetFormatPr defaultRowHeight="15.75" x14ac:dyDescent="0.25"/>
  <cols>
    <col min="1" max="1" width="2.85546875" customWidth="1"/>
    <col min="2" max="2" width="5.85546875" style="70" customWidth="1"/>
    <col min="3" max="3" width="27.28515625" style="24" customWidth="1"/>
    <col min="4" max="4" width="36.7109375" style="24" customWidth="1"/>
    <col min="5" max="5" width="76.42578125" style="24" customWidth="1"/>
    <col min="6" max="6" width="25.85546875" style="22" customWidth="1"/>
    <col min="7" max="7" width="15" style="45" hidden="1" customWidth="1"/>
    <col min="8" max="8" width="22.42578125" style="24" hidden="1" customWidth="1"/>
    <col min="9" max="9" width="17.7109375" style="24" hidden="1" customWidth="1"/>
    <col min="10" max="10" width="21.7109375" style="24" hidden="1" customWidth="1"/>
    <col min="11" max="11" width="21.5703125" hidden="1" customWidth="1"/>
    <col min="12" max="12" width="14" customWidth="1"/>
    <col min="13" max="13" width="9.7109375" style="49" customWidth="1"/>
    <col min="14" max="14" width="9.140625" customWidth="1"/>
    <col min="15" max="15" width="21" customWidth="1"/>
    <col min="20" max="20" width="19.7109375" customWidth="1"/>
    <col min="21" max="21" width="30.5703125" customWidth="1"/>
  </cols>
  <sheetData>
    <row r="7" spans="2:13" x14ac:dyDescent="0.25">
      <c r="B7" s="41"/>
      <c r="C7" s="30"/>
      <c r="F7" s="46"/>
      <c r="G7" s="44"/>
      <c r="J7"/>
      <c r="L7" s="49"/>
      <c r="M7"/>
    </row>
    <row r="8" spans="2:13" x14ac:dyDescent="0.25">
      <c r="B8" s="37"/>
      <c r="C8" s="35"/>
      <c r="D8" s="216"/>
      <c r="E8" s="36"/>
      <c r="F8" s="72"/>
      <c r="G8" s="48"/>
      <c r="H8" s="20"/>
    </row>
    <row r="9" spans="2:13" ht="18" customHeight="1" x14ac:dyDescent="0.25">
      <c r="B9" s="232">
        <v>5</v>
      </c>
      <c r="C9" s="504"/>
      <c r="D9" s="505"/>
      <c r="E9" s="506"/>
      <c r="F9" s="233" t="s">
        <v>253</v>
      </c>
      <c r="G9" s="233"/>
      <c r="H9" s="64" t="s">
        <v>202</v>
      </c>
      <c r="I9" s="64" t="s">
        <v>203</v>
      </c>
      <c r="J9" s="64" t="s">
        <v>204</v>
      </c>
      <c r="K9" s="64" t="s">
        <v>206</v>
      </c>
    </row>
    <row r="10" spans="2:13" ht="81" customHeight="1" x14ac:dyDescent="0.2">
      <c r="B10" s="507" t="s">
        <v>437</v>
      </c>
      <c r="C10" s="507"/>
      <c r="D10" s="507"/>
      <c r="E10" s="507"/>
      <c r="F10" s="234" t="s">
        <v>254</v>
      </c>
      <c r="G10" s="233" t="s">
        <v>264</v>
      </c>
      <c r="H10" s="65" t="s">
        <v>261</v>
      </c>
      <c r="I10" s="66" t="s">
        <v>252</v>
      </c>
      <c r="J10" s="66" t="s">
        <v>205</v>
      </c>
      <c r="K10" s="66" t="s">
        <v>262</v>
      </c>
    </row>
    <row r="11" spans="2:13" ht="43.5" customHeight="1" x14ac:dyDescent="0.2">
      <c r="B11" s="235">
        <v>6</v>
      </c>
      <c r="C11" s="501" t="s">
        <v>340</v>
      </c>
      <c r="D11" s="502"/>
      <c r="E11" s="503"/>
      <c r="F11" s="236"/>
      <c r="G11" s="237">
        <v>1</v>
      </c>
      <c r="H11" s="170"/>
      <c r="I11" s="170"/>
      <c r="J11" s="474" t="s">
        <v>416</v>
      </c>
      <c r="K11" s="170"/>
    </row>
    <row r="12" spans="2:13" ht="40.5" customHeight="1" x14ac:dyDescent="0.2">
      <c r="B12" s="235">
        <v>7</v>
      </c>
      <c r="C12" s="501" t="s">
        <v>341</v>
      </c>
      <c r="D12" s="502"/>
      <c r="E12" s="503"/>
      <c r="F12" s="236"/>
      <c r="G12" s="237">
        <v>2</v>
      </c>
      <c r="H12" s="170"/>
      <c r="I12" s="170"/>
      <c r="J12" s="473"/>
      <c r="K12" s="170"/>
    </row>
    <row r="13" spans="2:13" ht="46.5" customHeight="1" x14ac:dyDescent="0.2">
      <c r="B13" s="235">
        <v>8</v>
      </c>
      <c r="C13" s="501" t="s">
        <v>342</v>
      </c>
      <c r="D13" s="502"/>
      <c r="E13" s="503"/>
      <c r="F13" s="236"/>
      <c r="G13" s="237">
        <v>3</v>
      </c>
      <c r="H13" s="170"/>
      <c r="I13" s="170"/>
      <c r="J13" s="170"/>
      <c r="K13" s="170"/>
    </row>
    <row r="14" spans="2:13" ht="36" customHeight="1" x14ac:dyDescent="0.2">
      <c r="B14" s="235">
        <v>9</v>
      </c>
      <c r="C14" s="501" t="s">
        <v>343</v>
      </c>
      <c r="D14" s="502"/>
      <c r="E14" s="503"/>
      <c r="F14" s="236"/>
      <c r="G14" s="237">
        <v>4</v>
      </c>
      <c r="H14" s="170"/>
      <c r="I14" s="170"/>
      <c r="J14" s="212"/>
      <c r="K14" s="170"/>
    </row>
    <row r="15" spans="2:13" ht="35.25" customHeight="1" x14ac:dyDescent="0.2">
      <c r="B15" s="235">
        <v>10</v>
      </c>
      <c r="C15" s="501" t="s">
        <v>344</v>
      </c>
      <c r="D15" s="502"/>
      <c r="E15" s="503"/>
      <c r="F15" s="236"/>
      <c r="G15" s="237">
        <v>3</v>
      </c>
      <c r="H15" s="465" t="s">
        <v>355</v>
      </c>
      <c r="I15" s="466"/>
      <c r="J15" s="466"/>
      <c r="K15" s="467"/>
    </row>
    <row r="16" spans="2:13" ht="42.75" customHeight="1" x14ac:dyDescent="0.2">
      <c r="B16" s="235">
        <v>11</v>
      </c>
      <c r="C16" s="501" t="s">
        <v>345</v>
      </c>
      <c r="D16" s="502"/>
      <c r="E16" s="503"/>
      <c r="F16" s="236"/>
      <c r="G16" s="237">
        <v>5</v>
      </c>
      <c r="H16" s="170"/>
      <c r="I16" s="170"/>
      <c r="J16" s="471"/>
      <c r="K16" s="170"/>
    </row>
    <row r="17" spans="2:13" ht="37.5" customHeight="1" x14ac:dyDescent="0.2">
      <c r="B17" s="235">
        <v>12</v>
      </c>
      <c r="C17" s="501" t="s">
        <v>346</v>
      </c>
      <c r="D17" s="502"/>
      <c r="E17" s="503"/>
      <c r="F17" s="236"/>
      <c r="G17" s="237">
        <v>6</v>
      </c>
      <c r="H17" s="170"/>
      <c r="I17" s="170"/>
      <c r="J17" s="472"/>
      <c r="K17" s="170"/>
    </row>
    <row r="18" spans="2:13" ht="39.75" customHeight="1" x14ac:dyDescent="0.2">
      <c r="B18" s="235">
        <v>13</v>
      </c>
      <c r="C18" s="501" t="s">
        <v>347</v>
      </c>
      <c r="D18" s="502"/>
      <c r="E18" s="503"/>
      <c r="F18" s="236"/>
      <c r="G18" s="237">
        <v>7</v>
      </c>
      <c r="H18" s="170"/>
      <c r="I18" s="170"/>
      <c r="J18" s="472"/>
      <c r="K18" s="170"/>
    </row>
    <row r="19" spans="2:13" ht="37.5" customHeight="1" x14ac:dyDescent="0.2">
      <c r="B19" s="235">
        <v>14</v>
      </c>
      <c r="C19" s="501" t="s">
        <v>348</v>
      </c>
      <c r="D19" s="502"/>
      <c r="E19" s="503"/>
      <c r="F19" s="236"/>
      <c r="G19" s="237">
        <v>8</v>
      </c>
      <c r="H19" s="170"/>
      <c r="I19" s="170"/>
      <c r="J19" s="473"/>
      <c r="K19" s="170"/>
    </row>
    <row r="20" spans="2:13" ht="40.5" customHeight="1" x14ac:dyDescent="0.2">
      <c r="B20" s="235">
        <v>15</v>
      </c>
      <c r="C20" s="501" t="s">
        <v>349</v>
      </c>
      <c r="D20" s="502"/>
      <c r="E20" s="503"/>
      <c r="F20" s="236"/>
      <c r="G20" s="237">
        <v>2</v>
      </c>
      <c r="H20" s="465" t="s">
        <v>356</v>
      </c>
      <c r="I20" s="466"/>
      <c r="J20" s="466"/>
      <c r="K20" s="467"/>
    </row>
    <row r="21" spans="2:13" ht="42.75" customHeight="1" x14ac:dyDescent="0.2">
      <c r="B21" s="235">
        <v>16</v>
      </c>
      <c r="C21" s="501" t="s">
        <v>350</v>
      </c>
      <c r="D21" s="502"/>
      <c r="E21" s="503"/>
      <c r="F21" s="236"/>
      <c r="G21" s="237">
        <v>4</v>
      </c>
      <c r="H21" s="465" t="s">
        <v>357</v>
      </c>
      <c r="I21" s="466"/>
      <c r="J21" s="466"/>
      <c r="K21" s="467"/>
    </row>
    <row r="22" spans="2:13" ht="44.25" customHeight="1" x14ac:dyDescent="0.2">
      <c r="B22" s="235">
        <v>17</v>
      </c>
      <c r="C22" s="501" t="s">
        <v>351</v>
      </c>
      <c r="D22" s="502"/>
      <c r="E22" s="503"/>
      <c r="F22" s="236"/>
      <c r="G22" s="237">
        <v>4</v>
      </c>
      <c r="H22" s="465" t="s">
        <v>358</v>
      </c>
      <c r="I22" s="466"/>
      <c r="J22" s="466"/>
      <c r="K22" s="467"/>
    </row>
    <row r="23" spans="2:13" ht="37.5" customHeight="1" x14ac:dyDescent="0.2">
      <c r="B23" s="235">
        <v>18</v>
      </c>
      <c r="C23" s="501" t="s">
        <v>352</v>
      </c>
      <c r="D23" s="502"/>
      <c r="E23" s="503"/>
      <c r="F23" s="236"/>
      <c r="G23" s="237">
        <v>4</v>
      </c>
      <c r="H23" s="465" t="s">
        <v>359</v>
      </c>
      <c r="I23" s="466"/>
      <c r="J23" s="466"/>
      <c r="K23" s="467"/>
    </row>
    <row r="24" spans="2:13" ht="35.25" customHeight="1" x14ac:dyDescent="0.2">
      <c r="B24" s="235">
        <v>19</v>
      </c>
      <c r="C24" s="501" t="s">
        <v>353</v>
      </c>
      <c r="D24" s="502"/>
      <c r="E24" s="503"/>
      <c r="F24" s="236"/>
      <c r="G24" s="237">
        <v>9</v>
      </c>
      <c r="H24" s="170"/>
      <c r="I24" s="170"/>
      <c r="J24" s="213"/>
      <c r="K24" s="170"/>
    </row>
    <row r="25" spans="2:13" ht="42" customHeight="1" x14ac:dyDescent="0.2">
      <c r="B25" s="235">
        <v>20</v>
      </c>
      <c r="C25" s="501" t="s">
        <v>354</v>
      </c>
      <c r="D25" s="502"/>
      <c r="E25" s="503"/>
      <c r="F25" s="236"/>
      <c r="G25" s="237">
        <v>9</v>
      </c>
      <c r="H25" s="468" t="s">
        <v>406</v>
      </c>
      <c r="I25" s="469"/>
      <c r="J25" s="469"/>
      <c r="K25" s="470"/>
    </row>
    <row r="26" spans="2:13" ht="33" customHeight="1" x14ac:dyDescent="0.2">
      <c r="B26" s="235">
        <v>21</v>
      </c>
      <c r="C26" s="501" t="s">
        <v>278</v>
      </c>
      <c r="D26" s="502"/>
      <c r="E26" s="503"/>
      <c r="F26" s="236"/>
      <c r="G26" s="237">
        <v>1</v>
      </c>
      <c r="H26" s="465" t="s">
        <v>360</v>
      </c>
      <c r="I26" s="466"/>
      <c r="J26" s="466"/>
      <c r="K26" s="467"/>
    </row>
    <row r="27" spans="2:13" ht="21" customHeight="1" x14ac:dyDescent="0.2">
      <c r="B27" s="232">
        <v>22</v>
      </c>
      <c r="C27" s="492" t="s">
        <v>263</v>
      </c>
      <c r="D27" s="493"/>
      <c r="E27" s="494"/>
      <c r="F27" s="238"/>
      <c r="G27" s="238"/>
      <c r="H27" s="191">
        <f>SUM(H11+H12+H13+H14+H16+H17+H18+H19+H24)</f>
        <v>0</v>
      </c>
      <c r="I27" s="172">
        <f>SUM(I11+I12+I13+I14+I16+I17+I18+I19+I24)</f>
        <v>0</v>
      </c>
      <c r="J27" s="172">
        <f>J13</f>
        <v>0</v>
      </c>
      <c r="K27" s="191">
        <f>SUM(K11+K12+K13+K14+K16+K17+K18+K19+K24)</f>
        <v>0</v>
      </c>
    </row>
    <row r="28" spans="2:13" s="55" customFormat="1" hidden="1" x14ac:dyDescent="0.2">
      <c r="B28" s="37"/>
      <c r="C28" s="495"/>
      <c r="D28" s="496"/>
      <c r="E28" s="496"/>
      <c r="F28" s="74"/>
      <c r="G28" s="57"/>
      <c r="H28" s="58"/>
      <c r="I28" s="59"/>
      <c r="J28" s="59"/>
      <c r="K28" s="60"/>
      <c r="M28" s="56"/>
    </row>
    <row r="29" spans="2:13" ht="17.25" hidden="1" customHeight="1" x14ac:dyDescent="0.2">
      <c r="B29" s="197">
        <v>23</v>
      </c>
      <c r="C29" s="497" t="s">
        <v>225</v>
      </c>
      <c r="D29" s="497"/>
      <c r="E29" s="497"/>
      <c r="F29" s="497"/>
      <c r="G29" s="497"/>
      <c r="H29" s="497"/>
      <c r="I29"/>
      <c r="J29"/>
      <c r="K29" s="49"/>
      <c r="L29" s="49"/>
    </row>
    <row r="30" spans="2:13" hidden="1" x14ac:dyDescent="0.25">
      <c r="B30" s="198"/>
      <c r="C30" s="39"/>
      <c r="D30" s="40"/>
      <c r="E30" s="39"/>
      <c r="F30" s="199"/>
      <c r="G30" s="200"/>
      <c r="H30" s="39"/>
      <c r="I30"/>
      <c r="J30"/>
      <c r="K30" s="49"/>
      <c r="L30" s="49"/>
    </row>
    <row r="31" spans="2:13" hidden="1" x14ac:dyDescent="0.2">
      <c r="B31" s="197">
        <v>24</v>
      </c>
      <c r="C31" s="497" t="s">
        <v>226</v>
      </c>
      <c r="D31" s="497"/>
      <c r="E31" s="497"/>
      <c r="F31" s="497"/>
      <c r="G31" s="497"/>
      <c r="H31" s="497"/>
      <c r="I31"/>
      <c r="K31" s="49"/>
      <c r="L31" s="49"/>
    </row>
    <row r="32" spans="2:13" hidden="1" x14ac:dyDescent="0.25">
      <c r="B32" s="201"/>
      <c r="C32" s="202"/>
      <c r="D32" s="202"/>
      <c r="E32" s="202"/>
      <c r="F32" s="203"/>
      <c r="G32" s="204"/>
      <c r="H32" s="202"/>
      <c r="J32"/>
      <c r="K32" s="49"/>
      <c r="L32" s="49"/>
    </row>
    <row r="33" spans="2:13" hidden="1" x14ac:dyDescent="0.2">
      <c r="B33" s="197">
        <v>25</v>
      </c>
      <c r="C33" s="497" t="s">
        <v>227</v>
      </c>
      <c r="D33" s="497"/>
      <c r="E33" s="497"/>
      <c r="F33" s="497"/>
      <c r="G33" s="497"/>
      <c r="H33" s="497"/>
      <c r="I33"/>
      <c r="K33" s="49"/>
      <c r="L33" s="49"/>
    </row>
    <row r="34" spans="2:13" hidden="1" x14ac:dyDescent="0.25">
      <c r="B34" s="205"/>
      <c r="C34" s="202"/>
      <c r="D34" s="202"/>
      <c r="E34" s="202"/>
      <c r="F34" s="203"/>
      <c r="G34" s="204"/>
      <c r="H34" s="202"/>
      <c r="J34"/>
      <c r="K34" s="49"/>
      <c r="L34" s="49"/>
    </row>
    <row r="35" spans="2:13" hidden="1" x14ac:dyDescent="0.2">
      <c r="B35" s="197">
        <v>26</v>
      </c>
      <c r="C35" s="497" t="s">
        <v>228</v>
      </c>
      <c r="D35" s="497"/>
      <c r="E35" s="497"/>
      <c r="F35" s="497"/>
      <c r="G35" s="497"/>
      <c r="H35" s="497"/>
      <c r="I35"/>
      <c r="K35" s="49"/>
      <c r="L35" s="49"/>
    </row>
    <row r="36" spans="2:13" hidden="1" x14ac:dyDescent="0.25">
      <c r="B36" s="205"/>
      <c r="C36" s="202"/>
      <c r="D36" s="202"/>
      <c r="E36" s="202"/>
      <c r="F36" s="203"/>
      <c r="G36" s="204"/>
      <c r="H36" s="202"/>
      <c r="J36"/>
      <c r="K36" s="49"/>
      <c r="L36" s="49"/>
    </row>
    <row r="37" spans="2:13" hidden="1" x14ac:dyDescent="0.2">
      <c r="B37" s="197">
        <v>27</v>
      </c>
      <c r="C37" s="498" t="s">
        <v>229</v>
      </c>
      <c r="D37" s="497"/>
      <c r="E37" s="497"/>
      <c r="F37" s="497"/>
      <c r="G37" s="497"/>
      <c r="H37" s="497"/>
      <c r="I37"/>
      <c r="K37" s="49"/>
      <c r="L37" s="49"/>
    </row>
    <row r="38" spans="2:13" hidden="1" x14ac:dyDescent="0.25">
      <c r="B38" s="205"/>
      <c r="C38" s="202"/>
      <c r="D38" s="202"/>
      <c r="E38" s="202"/>
      <c r="F38" s="203"/>
      <c r="G38" s="204"/>
      <c r="H38" s="202"/>
      <c r="J38"/>
      <c r="K38" s="49"/>
      <c r="L38" s="49"/>
    </row>
    <row r="39" spans="2:13" hidden="1" x14ac:dyDescent="0.2">
      <c r="B39" s="197">
        <v>28</v>
      </c>
      <c r="C39" s="499" t="s">
        <v>230</v>
      </c>
      <c r="D39" s="500"/>
      <c r="E39" s="500"/>
      <c r="F39" s="500"/>
      <c r="G39" s="500"/>
      <c r="H39" s="500"/>
      <c r="I39"/>
      <c r="K39" s="52"/>
      <c r="L39" s="52"/>
      <c r="M39" s="52"/>
    </row>
    <row r="40" spans="2:13" hidden="1" x14ac:dyDescent="0.25">
      <c r="K40" s="49"/>
      <c r="L40" s="49"/>
    </row>
    <row r="41" spans="2:13" ht="32.25" hidden="1" customHeight="1" x14ac:dyDescent="0.2">
      <c r="B41" s="451" t="s">
        <v>425</v>
      </c>
      <c r="C41" s="452"/>
      <c r="D41" s="452"/>
      <c r="E41" s="453"/>
      <c r="G41" s="24"/>
      <c r="I41" s="49"/>
      <c r="J41" s="49"/>
      <c r="K41" s="49"/>
      <c r="M41"/>
    </row>
    <row r="42" spans="2:13" ht="19.5" hidden="1" customHeight="1" x14ac:dyDescent="0.2">
      <c r="B42" s="454" t="s">
        <v>269</v>
      </c>
      <c r="C42" s="447"/>
      <c r="D42" s="217" t="s">
        <v>270</v>
      </c>
      <c r="E42" s="217" t="s">
        <v>298</v>
      </c>
      <c r="G42" s="24"/>
      <c r="I42" s="49"/>
      <c r="J42" s="49"/>
      <c r="K42" s="49"/>
      <c r="M42"/>
    </row>
    <row r="43" spans="2:13" ht="19.5" hidden="1" customHeight="1" x14ac:dyDescent="0.2">
      <c r="B43" s="454" t="s">
        <v>393</v>
      </c>
      <c r="C43" s="447"/>
      <c r="D43" s="217" t="s">
        <v>385</v>
      </c>
      <c r="E43" s="217" t="s">
        <v>277</v>
      </c>
      <c r="G43" s="24"/>
      <c r="I43" s="49"/>
      <c r="J43" s="49"/>
      <c r="K43" s="49"/>
      <c r="M43"/>
    </row>
    <row r="44" spans="2:13" ht="20.25" hidden="1" customHeight="1" x14ac:dyDescent="0.2">
      <c r="B44" s="446" t="s">
        <v>271</v>
      </c>
      <c r="C44" s="447"/>
      <c r="D44" s="217" t="s">
        <v>272</v>
      </c>
      <c r="E44" s="217" t="s">
        <v>387</v>
      </c>
      <c r="G44" s="24"/>
      <c r="I44" s="49"/>
      <c r="J44"/>
      <c r="K44" s="49"/>
      <c r="M44"/>
    </row>
    <row r="45" spans="2:13" hidden="1" x14ac:dyDescent="0.25"/>
    <row r="46" spans="2:13" hidden="1" x14ac:dyDescent="0.25"/>
    <row r="47" spans="2:13" hidden="1" x14ac:dyDescent="0.25"/>
    <row r="48" spans="2:13" hidden="1" x14ac:dyDescent="0.25"/>
    <row r="49" hidden="1" x14ac:dyDescent="0.25"/>
    <row r="50" hidden="1" x14ac:dyDescent="0.25"/>
    <row r="51" hidden="1" x14ac:dyDescent="0.25"/>
    <row r="52" hidden="1" x14ac:dyDescent="0.25"/>
  </sheetData>
  <sheetProtection formatCells="0"/>
  <mergeCells count="39">
    <mergeCell ref="C9:E9"/>
    <mergeCell ref="B10:E10"/>
    <mergeCell ref="J11:J12"/>
    <mergeCell ref="C12:E12"/>
    <mergeCell ref="C13:E13"/>
    <mergeCell ref="C15:E15"/>
    <mergeCell ref="H15:K15"/>
    <mergeCell ref="C14:E14"/>
    <mergeCell ref="C11:E11"/>
    <mergeCell ref="C16:E16"/>
    <mergeCell ref="J16:J19"/>
    <mergeCell ref="C17:E17"/>
    <mergeCell ref="C18:E18"/>
    <mergeCell ref="C19:E19"/>
    <mergeCell ref="C26:E26"/>
    <mergeCell ref="H26:K26"/>
    <mergeCell ref="C20:E20"/>
    <mergeCell ref="H20:K20"/>
    <mergeCell ref="C21:E21"/>
    <mergeCell ref="H21:K21"/>
    <mergeCell ref="C22:E22"/>
    <mergeCell ref="H22:K22"/>
    <mergeCell ref="C23:E23"/>
    <mergeCell ref="H23:K23"/>
    <mergeCell ref="C24:E24"/>
    <mergeCell ref="C25:E25"/>
    <mergeCell ref="H25:K25"/>
    <mergeCell ref="B44:C44"/>
    <mergeCell ref="C27:E27"/>
    <mergeCell ref="C28:E28"/>
    <mergeCell ref="C29:H29"/>
    <mergeCell ref="C31:H31"/>
    <mergeCell ref="C33:H33"/>
    <mergeCell ref="C35:H35"/>
    <mergeCell ref="C37:H37"/>
    <mergeCell ref="C39:H39"/>
    <mergeCell ref="B41:E41"/>
    <mergeCell ref="B42:C42"/>
    <mergeCell ref="B43:C43"/>
  </mergeCells>
  <pageMargins left="0.45" right="0.45" top="0.5" bottom="0.5" header="0.3" footer="0.3"/>
  <pageSetup scale="36" orientation="landscape" cellComments="asDisplayed" r:id="rId1"/>
  <headerFooter>
    <oddHeader>&amp;C&amp;"Arial,Bold"&amp;14
Contact and Other Information Sheet &amp;R&amp;"Arial,Bold"&amp;12Tab 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5549" r:id="rId4" name="Check Box 13">
              <controlPr defaultSize="0" autoFill="0" autoLine="0" autoPict="0" macro="[0]!CheckBox44_Click">
                <anchor moveWithCells="1">
                  <from>
                    <xdr:col>5</xdr:col>
                    <xdr:colOff>581025</xdr:colOff>
                    <xdr:row>10</xdr:row>
                    <xdr:rowOff>0</xdr:rowOff>
                  </from>
                  <to>
                    <xdr:col>5</xdr:col>
                    <xdr:colOff>1304925</xdr:colOff>
                    <xdr:row>10</xdr:row>
                    <xdr:rowOff>476250</xdr:rowOff>
                  </to>
                </anchor>
              </controlPr>
            </control>
          </mc:Choice>
        </mc:AlternateContent>
        <mc:AlternateContent xmlns:mc="http://schemas.openxmlformats.org/markup-compatibility/2006">
          <mc:Choice Requires="x14">
            <control shapeId="65550" r:id="rId5" name="Check Box 14">
              <controlPr defaultSize="0" autoFill="0" autoLine="0" autoPict="0" macro="[0]!CheckBox44_Click">
                <anchor moveWithCells="1">
                  <from>
                    <xdr:col>5</xdr:col>
                    <xdr:colOff>581025</xdr:colOff>
                    <xdr:row>11</xdr:row>
                    <xdr:rowOff>0</xdr:rowOff>
                  </from>
                  <to>
                    <xdr:col>5</xdr:col>
                    <xdr:colOff>1304925</xdr:colOff>
                    <xdr:row>11</xdr:row>
                    <xdr:rowOff>390525</xdr:rowOff>
                  </to>
                </anchor>
              </controlPr>
            </control>
          </mc:Choice>
        </mc:AlternateContent>
        <mc:AlternateContent xmlns:mc="http://schemas.openxmlformats.org/markup-compatibility/2006">
          <mc:Choice Requires="x14">
            <control shapeId="65551" r:id="rId6" name="Check Box 15">
              <controlPr defaultSize="0" autoFill="0" autoLine="0" autoPict="0" macro="[0]!CheckBox44_Click">
                <anchor moveWithCells="1">
                  <from>
                    <xdr:col>5</xdr:col>
                    <xdr:colOff>581025</xdr:colOff>
                    <xdr:row>12</xdr:row>
                    <xdr:rowOff>0</xdr:rowOff>
                  </from>
                  <to>
                    <xdr:col>5</xdr:col>
                    <xdr:colOff>1304925</xdr:colOff>
                    <xdr:row>12</xdr:row>
                    <xdr:rowOff>409575</xdr:rowOff>
                  </to>
                </anchor>
              </controlPr>
            </control>
          </mc:Choice>
        </mc:AlternateContent>
        <mc:AlternateContent xmlns:mc="http://schemas.openxmlformats.org/markup-compatibility/2006">
          <mc:Choice Requires="x14">
            <control shapeId="65552" r:id="rId7" name="Check Box 16">
              <controlPr defaultSize="0" autoFill="0" autoLine="0" autoPict="0" macro="[0]!CheckBox44_Click">
                <anchor moveWithCells="1">
                  <from>
                    <xdr:col>5</xdr:col>
                    <xdr:colOff>581025</xdr:colOff>
                    <xdr:row>13</xdr:row>
                    <xdr:rowOff>0</xdr:rowOff>
                  </from>
                  <to>
                    <xdr:col>5</xdr:col>
                    <xdr:colOff>1304925</xdr:colOff>
                    <xdr:row>13</xdr:row>
                    <xdr:rowOff>314325</xdr:rowOff>
                  </to>
                </anchor>
              </controlPr>
            </control>
          </mc:Choice>
        </mc:AlternateContent>
        <mc:AlternateContent xmlns:mc="http://schemas.openxmlformats.org/markup-compatibility/2006">
          <mc:Choice Requires="x14">
            <control shapeId="65553" r:id="rId8" name="Check Box 17">
              <controlPr defaultSize="0" autoFill="0" autoLine="0" autoPict="0" macro="[0]!CheckBox44_Click">
                <anchor moveWithCells="1">
                  <from>
                    <xdr:col>5</xdr:col>
                    <xdr:colOff>581025</xdr:colOff>
                    <xdr:row>14</xdr:row>
                    <xdr:rowOff>0</xdr:rowOff>
                  </from>
                  <to>
                    <xdr:col>5</xdr:col>
                    <xdr:colOff>1304925</xdr:colOff>
                    <xdr:row>14</xdr:row>
                    <xdr:rowOff>352425</xdr:rowOff>
                  </to>
                </anchor>
              </controlPr>
            </control>
          </mc:Choice>
        </mc:AlternateContent>
        <mc:AlternateContent xmlns:mc="http://schemas.openxmlformats.org/markup-compatibility/2006">
          <mc:Choice Requires="x14">
            <control shapeId="65554" r:id="rId9" name="Check Box 18">
              <controlPr defaultSize="0" autoFill="0" autoLine="0" autoPict="0" macro="[0]!CheckBox44_Click">
                <anchor moveWithCells="1">
                  <from>
                    <xdr:col>5</xdr:col>
                    <xdr:colOff>581025</xdr:colOff>
                    <xdr:row>15</xdr:row>
                    <xdr:rowOff>9525</xdr:rowOff>
                  </from>
                  <to>
                    <xdr:col>5</xdr:col>
                    <xdr:colOff>1304925</xdr:colOff>
                    <xdr:row>15</xdr:row>
                    <xdr:rowOff>409575</xdr:rowOff>
                  </to>
                </anchor>
              </controlPr>
            </control>
          </mc:Choice>
        </mc:AlternateContent>
        <mc:AlternateContent xmlns:mc="http://schemas.openxmlformats.org/markup-compatibility/2006">
          <mc:Choice Requires="x14">
            <control shapeId="65555" r:id="rId10" name="Check Box 19">
              <controlPr defaultSize="0" autoFill="0" autoLine="0" autoPict="0" macro="[0]!CheckBox44_Click">
                <anchor moveWithCells="1">
                  <from>
                    <xdr:col>5</xdr:col>
                    <xdr:colOff>581025</xdr:colOff>
                    <xdr:row>16</xdr:row>
                    <xdr:rowOff>0</xdr:rowOff>
                  </from>
                  <to>
                    <xdr:col>5</xdr:col>
                    <xdr:colOff>1304925</xdr:colOff>
                    <xdr:row>16</xdr:row>
                    <xdr:rowOff>371475</xdr:rowOff>
                  </to>
                </anchor>
              </controlPr>
            </control>
          </mc:Choice>
        </mc:AlternateContent>
        <mc:AlternateContent xmlns:mc="http://schemas.openxmlformats.org/markup-compatibility/2006">
          <mc:Choice Requires="x14">
            <control shapeId="65556" r:id="rId11" name="Check Box 20">
              <controlPr defaultSize="0" autoFill="0" autoLine="0" autoPict="0" macro="[0]!CheckBox44_Click">
                <anchor moveWithCells="1">
                  <from>
                    <xdr:col>5</xdr:col>
                    <xdr:colOff>581025</xdr:colOff>
                    <xdr:row>17</xdr:row>
                    <xdr:rowOff>0</xdr:rowOff>
                  </from>
                  <to>
                    <xdr:col>5</xdr:col>
                    <xdr:colOff>1304925</xdr:colOff>
                    <xdr:row>17</xdr:row>
                    <xdr:rowOff>409575</xdr:rowOff>
                  </to>
                </anchor>
              </controlPr>
            </control>
          </mc:Choice>
        </mc:AlternateContent>
        <mc:AlternateContent xmlns:mc="http://schemas.openxmlformats.org/markup-compatibility/2006">
          <mc:Choice Requires="x14">
            <control shapeId="65557" r:id="rId12" name="Check Box 21">
              <controlPr defaultSize="0" autoFill="0" autoLine="0" autoPict="0" macro="[0]!CheckBox44_Click">
                <anchor moveWithCells="1">
                  <from>
                    <xdr:col>5</xdr:col>
                    <xdr:colOff>581025</xdr:colOff>
                    <xdr:row>18</xdr:row>
                    <xdr:rowOff>19050</xdr:rowOff>
                  </from>
                  <to>
                    <xdr:col>5</xdr:col>
                    <xdr:colOff>1304925</xdr:colOff>
                    <xdr:row>18</xdr:row>
                    <xdr:rowOff>447675</xdr:rowOff>
                  </to>
                </anchor>
              </controlPr>
            </control>
          </mc:Choice>
        </mc:AlternateContent>
        <mc:AlternateContent xmlns:mc="http://schemas.openxmlformats.org/markup-compatibility/2006">
          <mc:Choice Requires="x14">
            <control shapeId="65558" r:id="rId13" name="Check Box 22">
              <controlPr defaultSize="0" autoFill="0" autoLine="0" autoPict="0" macro="[0]!CheckBox44_Click">
                <anchor moveWithCells="1">
                  <from>
                    <xdr:col>5</xdr:col>
                    <xdr:colOff>581025</xdr:colOff>
                    <xdr:row>19</xdr:row>
                    <xdr:rowOff>0</xdr:rowOff>
                  </from>
                  <to>
                    <xdr:col>5</xdr:col>
                    <xdr:colOff>1304925</xdr:colOff>
                    <xdr:row>19</xdr:row>
                    <xdr:rowOff>409575</xdr:rowOff>
                  </to>
                </anchor>
              </controlPr>
            </control>
          </mc:Choice>
        </mc:AlternateContent>
        <mc:AlternateContent xmlns:mc="http://schemas.openxmlformats.org/markup-compatibility/2006">
          <mc:Choice Requires="x14">
            <control shapeId="65559" r:id="rId14" name="Check Box 23">
              <controlPr defaultSize="0" autoFill="0" autoLine="0" autoPict="0" macro="[0]!CheckBox44_Click">
                <anchor moveWithCells="1">
                  <from>
                    <xdr:col>5</xdr:col>
                    <xdr:colOff>581025</xdr:colOff>
                    <xdr:row>20</xdr:row>
                    <xdr:rowOff>0</xdr:rowOff>
                  </from>
                  <to>
                    <xdr:col>5</xdr:col>
                    <xdr:colOff>1304925</xdr:colOff>
                    <xdr:row>20</xdr:row>
                    <xdr:rowOff>447675</xdr:rowOff>
                  </to>
                </anchor>
              </controlPr>
            </control>
          </mc:Choice>
        </mc:AlternateContent>
        <mc:AlternateContent xmlns:mc="http://schemas.openxmlformats.org/markup-compatibility/2006">
          <mc:Choice Requires="x14">
            <control shapeId="65560" r:id="rId15" name="Check Box 24">
              <controlPr defaultSize="0" autoFill="0" autoLine="0" autoPict="0" macro="[0]!CheckBox44_Click">
                <anchor moveWithCells="1">
                  <from>
                    <xdr:col>5</xdr:col>
                    <xdr:colOff>581025</xdr:colOff>
                    <xdr:row>21</xdr:row>
                    <xdr:rowOff>0</xdr:rowOff>
                  </from>
                  <to>
                    <xdr:col>5</xdr:col>
                    <xdr:colOff>1304925</xdr:colOff>
                    <xdr:row>21</xdr:row>
                    <xdr:rowOff>409575</xdr:rowOff>
                  </to>
                </anchor>
              </controlPr>
            </control>
          </mc:Choice>
        </mc:AlternateContent>
        <mc:AlternateContent xmlns:mc="http://schemas.openxmlformats.org/markup-compatibility/2006">
          <mc:Choice Requires="x14">
            <control shapeId="65561" r:id="rId16" name="Check Box 25">
              <controlPr defaultSize="0" autoFill="0" autoLine="0" autoPict="0" macro="[0]!CheckBox44_Click">
                <anchor moveWithCells="1">
                  <from>
                    <xdr:col>5</xdr:col>
                    <xdr:colOff>581025</xdr:colOff>
                    <xdr:row>22</xdr:row>
                    <xdr:rowOff>0</xdr:rowOff>
                  </from>
                  <to>
                    <xdr:col>5</xdr:col>
                    <xdr:colOff>1304925</xdr:colOff>
                    <xdr:row>22</xdr:row>
                    <xdr:rowOff>390525</xdr:rowOff>
                  </to>
                </anchor>
              </controlPr>
            </control>
          </mc:Choice>
        </mc:AlternateContent>
        <mc:AlternateContent xmlns:mc="http://schemas.openxmlformats.org/markup-compatibility/2006">
          <mc:Choice Requires="x14">
            <control shapeId="65562" r:id="rId17" name="Check Box 26">
              <controlPr defaultSize="0" autoFill="0" autoLine="0" autoPict="0" macro="[0]!CheckBox44_Click">
                <anchor moveWithCells="1">
                  <from>
                    <xdr:col>5</xdr:col>
                    <xdr:colOff>581025</xdr:colOff>
                    <xdr:row>23</xdr:row>
                    <xdr:rowOff>0</xdr:rowOff>
                  </from>
                  <to>
                    <xdr:col>5</xdr:col>
                    <xdr:colOff>1304925</xdr:colOff>
                    <xdr:row>23</xdr:row>
                    <xdr:rowOff>371475</xdr:rowOff>
                  </to>
                </anchor>
              </controlPr>
            </control>
          </mc:Choice>
        </mc:AlternateContent>
        <mc:AlternateContent xmlns:mc="http://schemas.openxmlformats.org/markup-compatibility/2006">
          <mc:Choice Requires="x14">
            <control shapeId="65563" r:id="rId18" name="Check Box 27">
              <controlPr defaultSize="0" autoFill="0" autoLine="0" autoPict="0" macro="[0]!CheckBox44_Click">
                <anchor moveWithCells="1">
                  <from>
                    <xdr:col>5</xdr:col>
                    <xdr:colOff>581025</xdr:colOff>
                    <xdr:row>24</xdr:row>
                    <xdr:rowOff>9525</xdr:rowOff>
                  </from>
                  <to>
                    <xdr:col>5</xdr:col>
                    <xdr:colOff>1304925</xdr:colOff>
                    <xdr:row>24</xdr:row>
                    <xdr:rowOff>409575</xdr:rowOff>
                  </to>
                </anchor>
              </controlPr>
            </control>
          </mc:Choice>
        </mc:AlternateContent>
        <mc:AlternateContent xmlns:mc="http://schemas.openxmlformats.org/markup-compatibility/2006">
          <mc:Choice Requires="x14">
            <control shapeId="65564" r:id="rId19" name="Check Box 28">
              <controlPr defaultSize="0" autoFill="0" autoLine="0" autoPict="0" macro="[0]!CheckBox44_Click">
                <anchor moveWithCells="1">
                  <from>
                    <xdr:col>5</xdr:col>
                    <xdr:colOff>581025</xdr:colOff>
                    <xdr:row>25</xdr:row>
                    <xdr:rowOff>0</xdr:rowOff>
                  </from>
                  <to>
                    <xdr:col>5</xdr:col>
                    <xdr:colOff>1304925</xdr:colOff>
                    <xdr:row>25</xdr:row>
                    <xdr:rowOff>409575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B1:M64"/>
  <sheetViews>
    <sheetView showGridLines="0" topLeftCell="A12" zoomScale="50" zoomScaleNormal="50" zoomScaleSheetLayoutView="68" workbookViewId="0">
      <selection activeCell="Y67" sqref="Y67"/>
    </sheetView>
  </sheetViews>
  <sheetFormatPr defaultRowHeight="15.75" x14ac:dyDescent="0.25"/>
  <cols>
    <col min="2" max="2" width="5.85546875" style="70" customWidth="1"/>
    <col min="3" max="3" width="27.28515625" style="24" customWidth="1"/>
    <col min="4" max="4" width="36.7109375" style="24" customWidth="1"/>
    <col min="5" max="5" width="55.85546875" style="24" customWidth="1"/>
    <col min="6" max="6" width="22" style="22" customWidth="1"/>
    <col min="7" max="7" width="15" style="45" customWidth="1"/>
    <col min="8" max="8" width="23.85546875" style="24" customWidth="1"/>
    <col min="9" max="9" width="21.42578125" style="24" customWidth="1"/>
    <col min="10" max="10" width="21.7109375" style="24" customWidth="1"/>
    <col min="11" max="11" width="23.85546875" customWidth="1"/>
    <col min="12" max="12" width="14" customWidth="1"/>
    <col min="13" max="13" width="9.7109375" style="49" customWidth="1"/>
    <col min="14" max="14" width="9.140625" customWidth="1"/>
    <col min="15" max="15" width="21" customWidth="1"/>
    <col min="20" max="20" width="19.7109375" customWidth="1"/>
    <col min="21" max="21" width="30.5703125" customWidth="1"/>
  </cols>
  <sheetData>
    <row r="1" spans="2:13" hidden="1" x14ac:dyDescent="0.25">
      <c r="C1" s="479"/>
      <c r="D1" s="479"/>
      <c r="E1" s="479"/>
      <c r="F1" s="479"/>
      <c r="G1" s="479"/>
      <c r="H1" s="479"/>
      <c r="I1" s="479"/>
    </row>
    <row r="2" spans="2:13" ht="20.25" hidden="1" customHeight="1" x14ac:dyDescent="0.25">
      <c r="B2" s="38">
        <v>1</v>
      </c>
      <c r="C2" s="28" t="s">
        <v>23</v>
      </c>
      <c r="D2" s="29"/>
      <c r="E2" s="23"/>
      <c r="F2" s="71"/>
      <c r="G2" s="46"/>
      <c r="H2" s="23"/>
    </row>
    <row r="3" spans="2:13" hidden="1" x14ac:dyDescent="0.25">
      <c r="B3" s="41"/>
      <c r="C3" s="30"/>
    </row>
    <row r="4" spans="2:13" hidden="1" x14ac:dyDescent="0.25">
      <c r="B4" s="480">
        <v>2</v>
      </c>
      <c r="C4" s="31" t="s">
        <v>218</v>
      </c>
      <c r="D4" s="220" t="s">
        <v>432</v>
      </c>
      <c r="E4" s="23"/>
      <c r="F4" s="71"/>
      <c r="G4" s="46"/>
      <c r="H4" s="23"/>
    </row>
    <row r="5" spans="2:13" hidden="1" x14ac:dyDescent="0.25">
      <c r="B5" s="481"/>
      <c r="C5" s="31" t="s">
        <v>219</v>
      </c>
      <c r="D5" s="220" t="s">
        <v>433</v>
      </c>
      <c r="E5" s="23"/>
      <c r="F5" s="71"/>
      <c r="G5" s="46"/>
      <c r="H5" s="23"/>
    </row>
    <row r="6" spans="2:13" hidden="1" x14ac:dyDescent="0.25">
      <c r="B6" s="482"/>
      <c r="C6" s="31" t="s">
        <v>220</v>
      </c>
      <c r="D6" s="33" t="s">
        <v>434</v>
      </c>
      <c r="E6" s="34"/>
      <c r="F6" s="71"/>
      <c r="G6" s="46"/>
      <c r="H6" s="23"/>
    </row>
    <row r="7" spans="2:13" hidden="1" x14ac:dyDescent="0.25">
      <c r="B7" s="41"/>
      <c r="C7" s="42"/>
      <c r="D7" s="43"/>
      <c r="E7" s="23" t="s">
        <v>217</v>
      </c>
      <c r="F7" s="71"/>
      <c r="G7" s="46"/>
      <c r="H7" s="23"/>
    </row>
    <row r="8" spans="2:13" hidden="1" x14ac:dyDescent="0.25">
      <c r="B8" s="480">
        <v>3</v>
      </c>
      <c r="C8" s="31" t="s">
        <v>221</v>
      </c>
      <c r="D8" s="32"/>
      <c r="E8" s="23"/>
      <c r="F8" s="71"/>
      <c r="G8" s="46"/>
      <c r="H8" s="23"/>
    </row>
    <row r="9" spans="2:13" hidden="1" x14ac:dyDescent="0.25">
      <c r="B9" s="481"/>
      <c r="C9" s="31" t="s">
        <v>219</v>
      </c>
      <c r="D9" s="32"/>
      <c r="E9" s="23"/>
      <c r="F9" s="71"/>
      <c r="G9" s="46"/>
      <c r="H9" s="23"/>
    </row>
    <row r="10" spans="2:13" hidden="1" x14ac:dyDescent="0.25">
      <c r="B10" s="482"/>
      <c r="C10" s="31" t="s">
        <v>220</v>
      </c>
      <c r="D10" s="33"/>
      <c r="E10" s="34"/>
      <c r="F10" s="71"/>
      <c r="G10" s="46"/>
      <c r="H10" s="23"/>
    </row>
    <row r="11" spans="2:13" hidden="1" x14ac:dyDescent="0.25">
      <c r="B11" s="41"/>
      <c r="C11" s="30"/>
      <c r="F11" s="46"/>
      <c r="G11" s="44"/>
      <c r="J11"/>
      <c r="L11" s="49"/>
      <c r="M11"/>
    </row>
    <row r="12" spans="2:13" x14ac:dyDescent="0.25">
      <c r="B12" s="41"/>
      <c r="C12" s="30"/>
      <c r="F12" s="46"/>
      <c r="G12" s="44"/>
      <c r="J12"/>
      <c r="L12" s="49"/>
      <c r="M12"/>
    </row>
    <row r="13" spans="2:13" x14ac:dyDescent="0.25">
      <c r="B13" s="41"/>
      <c r="C13" s="30"/>
      <c r="F13" s="46"/>
      <c r="G13" s="44"/>
      <c r="J13"/>
      <c r="L13" s="49"/>
      <c r="M13"/>
    </row>
    <row r="14" spans="2:13" x14ac:dyDescent="0.25">
      <c r="B14" s="41"/>
      <c r="C14" s="30"/>
      <c r="F14" s="46"/>
      <c r="G14" s="44"/>
      <c r="J14"/>
      <c r="L14" s="49"/>
      <c r="M14"/>
    </row>
    <row r="15" spans="2:13" x14ac:dyDescent="0.25">
      <c r="B15" s="41"/>
      <c r="C15" s="30"/>
      <c r="F15" s="46"/>
      <c r="G15" s="44"/>
      <c r="J15"/>
      <c r="L15" s="49"/>
      <c r="M15"/>
    </row>
    <row r="16" spans="2:13" x14ac:dyDescent="0.25">
      <c r="B16" s="41"/>
      <c r="C16" s="30"/>
      <c r="F16" s="46"/>
      <c r="G16" s="44"/>
      <c r="J16"/>
      <c r="L16" s="49"/>
      <c r="M16"/>
    </row>
    <row r="17" spans="2:13" x14ac:dyDescent="0.25">
      <c r="B17" s="41"/>
      <c r="C17" s="30"/>
      <c r="F17" s="46"/>
      <c r="G17" s="44"/>
      <c r="J17"/>
      <c r="L17" s="49"/>
      <c r="M17"/>
    </row>
    <row r="18" spans="2:13" x14ac:dyDescent="0.25">
      <c r="B18" s="41"/>
      <c r="C18" s="30"/>
      <c r="F18" s="46"/>
      <c r="G18" s="44"/>
      <c r="J18"/>
      <c r="L18" s="49"/>
      <c r="M18"/>
    </row>
    <row r="19" spans="2:13" x14ac:dyDescent="0.25">
      <c r="B19" s="41"/>
      <c r="C19" s="30"/>
      <c r="F19" s="46"/>
      <c r="G19" s="44"/>
      <c r="J19"/>
      <c r="L19" s="49"/>
      <c r="M19"/>
    </row>
    <row r="20" spans="2:13" x14ac:dyDescent="0.25">
      <c r="B20" s="37"/>
      <c r="C20" s="35"/>
      <c r="D20" s="216"/>
      <c r="E20" s="36"/>
      <c r="F20" s="72"/>
      <c r="G20" s="48"/>
      <c r="H20" s="20"/>
    </row>
    <row r="21" spans="2:13" ht="18" customHeight="1" x14ac:dyDescent="0.25">
      <c r="B21" s="232">
        <v>5</v>
      </c>
      <c r="C21" s="504"/>
      <c r="D21" s="505"/>
      <c r="E21" s="506"/>
      <c r="F21" s="233" t="s">
        <v>253</v>
      </c>
      <c r="G21" s="233"/>
      <c r="H21" s="239" t="s">
        <v>202</v>
      </c>
      <c r="I21" s="239" t="s">
        <v>203</v>
      </c>
      <c r="J21" s="239" t="s">
        <v>204</v>
      </c>
      <c r="K21" s="239" t="s">
        <v>206</v>
      </c>
    </row>
    <row r="22" spans="2:13" ht="90" customHeight="1" x14ac:dyDescent="0.2">
      <c r="B22" s="507" t="s">
        <v>437</v>
      </c>
      <c r="C22" s="507"/>
      <c r="D22" s="507"/>
      <c r="E22" s="507"/>
      <c r="F22" s="234" t="s">
        <v>254</v>
      </c>
      <c r="G22" s="233" t="s">
        <v>264</v>
      </c>
      <c r="H22" s="234" t="s">
        <v>261</v>
      </c>
      <c r="I22" s="240" t="s">
        <v>252</v>
      </c>
      <c r="J22" s="240" t="s">
        <v>205</v>
      </c>
      <c r="K22" s="240" t="s">
        <v>262</v>
      </c>
    </row>
    <row r="23" spans="2:13" ht="45.75" customHeight="1" x14ac:dyDescent="0.2">
      <c r="B23" s="235">
        <v>6</v>
      </c>
      <c r="C23" s="501" t="s">
        <v>340</v>
      </c>
      <c r="D23" s="502"/>
      <c r="E23" s="503"/>
      <c r="F23" s="236"/>
      <c r="G23" s="237">
        <v>1</v>
      </c>
      <c r="H23" s="241"/>
      <c r="I23" s="241"/>
      <c r="J23" s="512" t="s">
        <v>438</v>
      </c>
      <c r="K23" s="241"/>
    </row>
    <row r="24" spans="2:13" ht="48" customHeight="1" x14ac:dyDescent="0.2">
      <c r="B24" s="235">
        <v>7</v>
      </c>
      <c r="C24" s="501" t="s">
        <v>341</v>
      </c>
      <c r="D24" s="502"/>
      <c r="E24" s="503"/>
      <c r="F24" s="236"/>
      <c r="G24" s="237">
        <v>2</v>
      </c>
      <c r="H24" s="241"/>
      <c r="I24" s="241"/>
      <c r="J24" s="513"/>
      <c r="K24" s="241"/>
    </row>
    <row r="25" spans="2:13" ht="51.75" customHeight="1" x14ac:dyDescent="0.2">
      <c r="B25" s="235">
        <v>8</v>
      </c>
      <c r="C25" s="501" t="s">
        <v>342</v>
      </c>
      <c r="D25" s="502"/>
      <c r="E25" s="503"/>
      <c r="F25" s="236"/>
      <c r="G25" s="237">
        <v>3</v>
      </c>
      <c r="H25" s="241"/>
      <c r="I25" s="241"/>
      <c r="J25" s="241"/>
      <c r="K25" s="241"/>
    </row>
    <row r="26" spans="2:13" ht="32.25" customHeight="1" x14ac:dyDescent="0.2">
      <c r="B26" s="235">
        <v>9</v>
      </c>
      <c r="C26" s="501" t="s">
        <v>343</v>
      </c>
      <c r="D26" s="502"/>
      <c r="E26" s="503"/>
      <c r="F26" s="236"/>
      <c r="G26" s="237">
        <v>4</v>
      </c>
      <c r="H26" s="241"/>
      <c r="I26" s="241"/>
      <c r="J26" s="242"/>
      <c r="K26" s="241"/>
    </row>
    <row r="27" spans="2:13" ht="35.25" customHeight="1" x14ac:dyDescent="0.2">
      <c r="B27" s="235">
        <v>10</v>
      </c>
      <c r="C27" s="501" t="s">
        <v>344</v>
      </c>
      <c r="D27" s="502"/>
      <c r="E27" s="503"/>
      <c r="F27" s="236"/>
      <c r="G27" s="237">
        <v>3</v>
      </c>
      <c r="H27" s="511" t="s">
        <v>439</v>
      </c>
      <c r="I27" s="509"/>
      <c r="J27" s="509"/>
      <c r="K27" s="510"/>
    </row>
    <row r="28" spans="2:13" ht="39" customHeight="1" x14ac:dyDescent="0.2">
      <c r="B28" s="235">
        <v>11</v>
      </c>
      <c r="C28" s="501" t="s">
        <v>345</v>
      </c>
      <c r="D28" s="502"/>
      <c r="E28" s="503"/>
      <c r="F28" s="236"/>
      <c r="G28" s="237">
        <v>5</v>
      </c>
      <c r="H28" s="241"/>
      <c r="I28" s="241"/>
      <c r="J28" s="512"/>
      <c r="K28" s="241"/>
    </row>
    <row r="29" spans="2:13" ht="32.25" customHeight="1" x14ac:dyDescent="0.2">
      <c r="B29" s="235">
        <v>12</v>
      </c>
      <c r="C29" s="501" t="s">
        <v>346</v>
      </c>
      <c r="D29" s="502"/>
      <c r="E29" s="503"/>
      <c r="F29" s="236"/>
      <c r="G29" s="237">
        <v>6</v>
      </c>
      <c r="H29" s="241"/>
      <c r="I29" s="241"/>
      <c r="J29" s="514"/>
      <c r="K29" s="241"/>
    </row>
    <row r="30" spans="2:13" ht="43.5" customHeight="1" x14ac:dyDescent="0.2">
      <c r="B30" s="235">
        <v>13</v>
      </c>
      <c r="C30" s="501" t="s">
        <v>347</v>
      </c>
      <c r="D30" s="502"/>
      <c r="E30" s="503"/>
      <c r="F30" s="236"/>
      <c r="G30" s="237">
        <v>7</v>
      </c>
      <c r="H30" s="241"/>
      <c r="I30" s="241"/>
      <c r="J30" s="514"/>
      <c r="K30" s="241"/>
    </row>
    <row r="31" spans="2:13" ht="34.5" customHeight="1" x14ac:dyDescent="0.2">
      <c r="B31" s="235">
        <v>14</v>
      </c>
      <c r="C31" s="501" t="s">
        <v>348</v>
      </c>
      <c r="D31" s="502"/>
      <c r="E31" s="503"/>
      <c r="F31" s="236"/>
      <c r="G31" s="237">
        <v>8</v>
      </c>
      <c r="H31" s="241"/>
      <c r="I31" s="241"/>
      <c r="J31" s="513"/>
      <c r="K31" s="241"/>
    </row>
    <row r="32" spans="2:13" ht="30.75" customHeight="1" x14ac:dyDescent="0.2">
      <c r="B32" s="235">
        <v>15</v>
      </c>
      <c r="C32" s="501" t="s">
        <v>349</v>
      </c>
      <c r="D32" s="502"/>
      <c r="E32" s="503"/>
      <c r="F32" s="236"/>
      <c r="G32" s="237">
        <v>2</v>
      </c>
      <c r="H32" s="511" t="s">
        <v>440</v>
      </c>
      <c r="I32" s="509"/>
      <c r="J32" s="509"/>
      <c r="K32" s="510"/>
    </row>
    <row r="33" spans="2:13" ht="45" customHeight="1" x14ac:dyDescent="0.2">
      <c r="B33" s="235">
        <v>16</v>
      </c>
      <c r="C33" s="501" t="s">
        <v>350</v>
      </c>
      <c r="D33" s="502"/>
      <c r="E33" s="503"/>
      <c r="F33" s="236"/>
      <c r="G33" s="237">
        <v>4</v>
      </c>
      <c r="H33" s="511" t="s">
        <v>441</v>
      </c>
      <c r="I33" s="509"/>
      <c r="J33" s="509"/>
      <c r="K33" s="510"/>
    </row>
    <row r="34" spans="2:13" ht="41.25" customHeight="1" x14ac:dyDescent="0.2">
      <c r="B34" s="235">
        <v>17</v>
      </c>
      <c r="C34" s="501" t="s">
        <v>351</v>
      </c>
      <c r="D34" s="502"/>
      <c r="E34" s="503"/>
      <c r="F34" s="236"/>
      <c r="G34" s="237">
        <v>4</v>
      </c>
      <c r="H34" s="511" t="s">
        <v>442</v>
      </c>
      <c r="I34" s="509"/>
      <c r="J34" s="509"/>
      <c r="K34" s="510"/>
    </row>
    <row r="35" spans="2:13" ht="42.75" customHeight="1" x14ac:dyDescent="0.2">
      <c r="B35" s="235">
        <v>18</v>
      </c>
      <c r="C35" s="501" t="s">
        <v>352</v>
      </c>
      <c r="D35" s="502"/>
      <c r="E35" s="503"/>
      <c r="F35" s="236"/>
      <c r="G35" s="237">
        <v>4</v>
      </c>
      <c r="H35" s="511" t="s">
        <v>443</v>
      </c>
      <c r="I35" s="509"/>
      <c r="J35" s="509"/>
      <c r="K35" s="510"/>
    </row>
    <row r="36" spans="2:13" ht="30.75" customHeight="1" x14ac:dyDescent="0.2">
      <c r="B36" s="235">
        <v>19</v>
      </c>
      <c r="C36" s="501" t="s">
        <v>353</v>
      </c>
      <c r="D36" s="502"/>
      <c r="E36" s="503"/>
      <c r="F36" s="236"/>
      <c r="G36" s="237">
        <v>9</v>
      </c>
      <c r="H36" s="241"/>
      <c r="I36" s="241"/>
      <c r="J36" s="243"/>
      <c r="K36" s="241"/>
    </row>
    <row r="37" spans="2:13" ht="31.5" customHeight="1" x14ac:dyDescent="0.2">
      <c r="B37" s="235">
        <v>20</v>
      </c>
      <c r="C37" s="501" t="s">
        <v>354</v>
      </c>
      <c r="D37" s="502"/>
      <c r="E37" s="503"/>
      <c r="F37" s="236"/>
      <c r="G37" s="237">
        <v>9</v>
      </c>
      <c r="H37" s="508" t="s">
        <v>444</v>
      </c>
      <c r="I37" s="509"/>
      <c r="J37" s="509"/>
      <c r="K37" s="510"/>
    </row>
    <row r="38" spans="2:13" ht="30.75" customHeight="1" x14ac:dyDescent="0.2">
      <c r="B38" s="235">
        <v>21</v>
      </c>
      <c r="C38" s="501" t="s">
        <v>278</v>
      </c>
      <c r="D38" s="502"/>
      <c r="E38" s="503"/>
      <c r="F38" s="236"/>
      <c r="G38" s="237">
        <v>1</v>
      </c>
      <c r="H38" s="511" t="s">
        <v>445</v>
      </c>
      <c r="I38" s="509"/>
      <c r="J38" s="509"/>
      <c r="K38" s="510"/>
    </row>
    <row r="39" spans="2:13" ht="21" customHeight="1" x14ac:dyDescent="0.2">
      <c r="B39" s="232">
        <v>22</v>
      </c>
      <c r="C39" s="492" t="s">
        <v>263</v>
      </c>
      <c r="D39" s="493"/>
      <c r="E39" s="494"/>
      <c r="F39" s="238"/>
      <c r="G39" s="238"/>
      <c r="H39" s="244">
        <f>SUM(H23+H24+H25+H26+H28+H29+H30+H31+H36)</f>
        <v>0</v>
      </c>
      <c r="I39" s="245">
        <f>SUM(I23+I24+I25+I26+I28+I29+I30+I31+I36)</f>
        <v>0</v>
      </c>
      <c r="J39" s="245">
        <f>J25</f>
        <v>0</v>
      </c>
      <c r="K39" s="244">
        <f>SUM(K23+K24+K25+K26+K28+K29+K30+K31+K36)</f>
        <v>0</v>
      </c>
    </row>
    <row r="40" spans="2:13" s="55" customFormat="1" hidden="1" x14ac:dyDescent="0.2">
      <c r="B40" s="37"/>
      <c r="C40" s="495"/>
      <c r="D40" s="496"/>
      <c r="E40" s="496"/>
      <c r="F40" s="74"/>
      <c r="G40" s="57"/>
      <c r="H40" s="58"/>
      <c r="I40" s="59"/>
      <c r="J40" s="59"/>
      <c r="K40" s="60"/>
      <c r="M40" s="56"/>
    </row>
    <row r="41" spans="2:13" ht="17.25" hidden="1" customHeight="1" x14ac:dyDescent="0.2">
      <c r="B41" s="197">
        <v>23</v>
      </c>
      <c r="C41" s="497" t="s">
        <v>225</v>
      </c>
      <c r="D41" s="497"/>
      <c r="E41" s="497"/>
      <c r="F41" s="497"/>
      <c r="G41" s="497"/>
      <c r="H41" s="497"/>
      <c r="I41"/>
      <c r="J41"/>
      <c r="K41" s="49"/>
      <c r="L41" s="49"/>
    </row>
    <row r="42" spans="2:13" hidden="1" x14ac:dyDescent="0.25">
      <c r="B42" s="198"/>
      <c r="C42" s="39"/>
      <c r="D42" s="40"/>
      <c r="E42" s="39"/>
      <c r="F42" s="199"/>
      <c r="G42" s="200"/>
      <c r="H42" s="39"/>
      <c r="I42"/>
      <c r="J42"/>
      <c r="K42" s="49"/>
      <c r="L42" s="49"/>
    </row>
    <row r="43" spans="2:13" hidden="1" x14ac:dyDescent="0.2">
      <c r="B43" s="197">
        <v>24</v>
      </c>
      <c r="C43" s="497" t="s">
        <v>226</v>
      </c>
      <c r="D43" s="497"/>
      <c r="E43" s="497"/>
      <c r="F43" s="497"/>
      <c r="G43" s="497"/>
      <c r="H43" s="497"/>
      <c r="I43"/>
      <c r="K43" s="49"/>
      <c r="L43" s="49"/>
    </row>
    <row r="44" spans="2:13" hidden="1" x14ac:dyDescent="0.25">
      <c r="B44" s="201"/>
      <c r="C44" s="202"/>
      <c r="D44" s="202"/>
      <c r="E44" s="202"/>
      <c r="F44" s="203"/>
      <c r="G44" s="204"/>
      <c r="H44" s="202"/>
      <c r="J44"/>
      <c r="K44" s="49"/>
      <c r="L44" s="49"/>
    </row>
    <row r="45" spans="2:13" hidden="1" x14ac:dyDescent="0.2">
      <c r="B45" s="197">
        <v>25</v>
      </c>
      <c r="C45" s="497" t="s">
        <v>227</v>
      </c>
      <c r="D45" s="497"/>
      <c r="E45" s="497"/>
      <c r="F45" s="497"/>
      <c r="G45" s="497"/>
      <c r="H45" s="497"/>
      <c r="I45"/>
      <c r="K45" s="49"/>
      <c r="L45" s="49"/>
    </row>
    <row r="46" spans="2:13" hidden="1" x14ac:dyDescent="0.25">
      <c r="B46" s="205"/>
      <c r="C46" s="202"/>
      <c r="D46" s="202"/>
      <c r="E46" s="202"/>
      <c r="F46" s="203"/>
      <c r="G46" s="204"/>
      <c r="H46" s="202"/>
      <c r="J46"/>
      <c r="K46" s="49"/>
      <c r="L46" s="49"/>
    </row>
    <row r="47" spans="2:13" hidden="1" x14ac:dyDescent="0.2">
      <c r="B47" s="197">
        <v>26</v>
      </c>
      <c r="C47" s="497" t="s">
        <v>228</v>
      </c>
      <c r="D47" s="497"/>
      <c r="E47" s="497"/>
      <c r="F47" s="497"/>
      <c r="G47" s="497"/>
      <c r="H47" s="497"/>
      <c r="I47"/>
      <c r="K47" s="49"/>
      <c r="L47" s="49"/>
    </row>
    <row r="48" spans="2:13" hidden="1" x14ac:dyDescent="0.25">
      <c r="B48" s="205"/>
      <c r="C48" s="202"/>
      <c r="D48" s="202"/>
      <c r="E48" s="202"/>
      <c r="F48" s="203"/>
      <c r="G48" s="204"/>
      <c r="H48" s="202"/>
      <c r="J48"/>
      <c r="K48" s="49"/>
      <c r="L48" s="49"/>
    </row>
    <row r="49" spans="2:13" hidden="1" x14ac:dyDescent="0.2">
      <c r="B49" s="197">
        <v>27</v>
      </c>
      <c r="C49" s="498" t="s">
        <v>229</v>
      </c>
      <c r="D49" s="497"/>
      <c r="E49" s="497"/>
      <c r="F49" s="497"/>
      <c r="G49" s="497"/>
      <c r="H49" s="497"/>
      <c r="I49"/>
      <c r="K49" s="49"/>
      <c r="L49" s="49"/>
    </row>
    <row r="50" spans="2:13" hidden="1" x14ac:dyDescent="0.25">
      <c r="B50" s="205"/>
      <c r="C50" s="202"/>
      <c r="D50" s="202"/>
      <c r="E50" s="202"/>
      <c r="F50" s="203"/>
      <c r="G50" s="204"/>
      <c r="H50" s="202"/>
      <c r="J50"/>
      <c r="K50" s="49"/>
      <c r="L50" s="49"/>
    </row>
    <row r="51" spans="2:13" hidden="1" x14ac:dyDescent="0.2">
      <c r="B51" s="197">
        <v>28</v>
      </c>
      <c r="C51" s="499" t="s">
        <v>230</v>
      </c>
      <c r="D51" s="500"/>
      <c r="E51" s="500"/>
      <c r="F51" s="500"/>
      <c r="G51" s="500"/>
      <c r="H51" s="500"/>
      <c r="I51"/>
      <c r="K51" s="52"/>
      <c r="L51" s="52"/>
      <c r="M51" s="52"/>
    </row>
    <row r="52" spans="2:13" hidden="1" x14ac:dyDescent="0.25">
      <c r="K52" s="49"/>
      <c r="L52" s="49"/>
    </row>
    <row r="53" spans="2:13" ht="32.25" hidden="1" customHeight="1" x14ac:dyDescent="0.2">
      <c r="B53" s="451" t="s">
        <v>425</v>
      </c>
      <c r="C53" s="452"/>
      <c r="D53" s="452"/>
      <c r="E53" s="453"/>
      <c r="G53" s="24"/>
      <c r="I53" s="49"/>
      <c r="J53" s="49"/>
      <c r="K53" s="49"/>
      <c r="M53"/>
    </row>
    <row r="54" spans="2:13" ht="19.5" hidden="1" customHeight="1" x14ac:dyDescent="0.2">
      <c r="B54" s="454" t="s">
        <v>269</v>
      </c>
      <c r="C54" s="447"/>
      <c r="D54" s="217" t="s">
        <v>270</v>
      </c>
      <c r="E54" s="217" t="s">
        <v>298</v>
      </c>
      <c r="G54" s="24"/>
      <c r="I54" s="49"/>
      <c r="J54" s="49"/>
      <c r="K54" s="49"/>
      <c r="M54"/>
    </row>
    <row r="55" spans="2:13" ht="19.5" hidden="1" customHeight="1" x14ac:dyDescent="0.2">
      <c r="B55" s="454" t="s">
        <v>393</v>
      </c>
      <c r="C55" s="447"/>
      <c r="D55" s="217" t="s">
        <v>385</v>
      </c>
      <c r="E55" s="217" t="s">
        <v>277</v>
      </c>
      <c r="G55" s="24"/>
      <c r="I55" s="49"/>
      <c r="J55" s="49"/>
      <c r="K55" s="49"/>
      <c r="M55"/>
    </row>
    <row r="56" spans="2:13" ht="20.25" hidden="1" customHeight="1" x14ac:dyDescent="0.2">
      <c r="B56" s="446" t="s">
        <v>271</v>
      </c>
      <c r="C56" s="447"/>
      <c r="D56" s="217" t="s">
        <v>272</v>
      </c>
      <c r="E56" s="217" t="s">
        <v>387</v>
      </c>
      <c r="G56" s="24"/>
      <c r="I56" s="49"/>
      <c r="J56"/>
      <c r="K56" s="49"/>
      <c r="M56"/>
    </row>
    <row r="57" spans="2:13" hidden="1" x14ac:dyDescent="0.25"/>
    <row r="58" spans="2:13" hidden="1" x14ac:dyDescent="0.25"/>
    <row r="59" spans="2:13" hidden="1" x14ac:dyDescent="0.25"/>
    <row r="60" spans="2:13" hidden="1" x14ac:dyDescent="0.25"/>
    <row r="61" spans="2:13" hidden="1" x14ac:dyDescent="0.25"/>
    <row r="62" spans="2:13" hidden="1" x14ac:dyDescent="0.25"/>
    <row r="63" spans="2:13" hidden="1" x14ac:dyDescent="0.25"/>
    <row r="64" spans="2:13" hidden="1" x14ac:dyDescent="0.25"/>
  </sheetData>
  <sheetProtection formatCells="0"/>
  <mergeCells count="42">
    <mergeCell ref="C1:I1"/>
    <mergeCell ref="B4:B6"/>
    <mergeCell ref="B8:B10"/>
    <mergeCell ref="C21:E21"/>
    <mergeCell ref="B22:E22"/>
    <mergeCell ref="C32:E32"/>
    <mergeCell ref="H32:K32"/>
    <mergeCell ref="J23:J24"/>
    <mergeCell ref="C24:E24"/>
    <mergeCell ref="C25:E25"/>
    <mergeCell ref="C26:E26"/>
    <mergeCell ref="C27:E27"/>
    <mergeCell ref="H27:K27"/>
    <mergeCell ref="C23:E23"/>
    <mergeCell ref="C28:E28"/>
    <mergeCell ref="J28:J31"/>
    <mergeCell ref="C29:E29"/>
    <mergeCell ref="C30:E30"/>
    <mergeCell ref="C31:E31"/>
    <mergeCell ref="C33:E33"/>
    <mergeCell ref="H33:K33"/>
    <mergeCell ref="C34:E34"/>
    <mergeCell ref="H34:K34"/>
    <mergeCell ref="C35:E35"/>
    <mergeCell ref="H35:K35"/>
    <mergeCell ref="C49:H49"/>
    <mergeCell ref="C36:E36"/>
    <mergeCell ref="C37:E37"/>
    <mergeCell ref="H37:K37"/>
    <mergeCell ref="C38:E38"/>
    <mergeCell ref="H38:K38"/>
    <mergeCell ref="C39:E39"/>
    <mergeCell ref="C40:E40"/>
    <mergeCell ref="C41:H41"/>
    <mergeCell ref="C43:H43"/>
    <mergeCell ref="C45:H45"/>
    <mergeCell ref="C47:H47"/>
    <mergeCell ref="C51:H51"/>
    <mergeCell ref="B53:E53"/>
    <mergeCell ref="B54:C54"/>
    <mergeCell ref="B55:C55"/>
    <mergeCell ref="B56:C56"/>
  </mergeCells>
  <pageMargins left="0.45" right="0.45" top="0.5" bottom="0.5" header="0.3" footer="0.3"/>
  <pageSetup scale="29" orientation="landscape" cellComments="asDisplayed" r:id="rId1"/>
  <headerFooter>
    <oddHeader>&amp;C&amp;"Arial,Bold"&amp;14
Contact and Other Information Sheet &amp;R&amp;"Arial,Bold"&amp;12Tab 1</oddHeader>
  </headerFooter>
  <ignoredErrors>
    <ignoredError sqref="J39" formula="1"/>
    <ignoredError sqref="H29:K29 I28:J28 I31:J31 H30:J3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3729" r:id="rId4" name="Check Box 1">
              <controlPr defaultSize="0" autoFill="0" autoLine="0" autoPict="0" macro="[0]!CheckBox44_Click">
                <anchor moveWithCells="1">
                  <from>
                    <xdr:col>5</xdr:col>
                    <xdr:colOff>581025</xdr:colOff>
                    <xdr:row>22</xdr:row>
                    <xdr:rowOff>0</xdr:rowOff>
                  </from>
                  <to>
                    <xdr:col>5</xdr:col>
                    <xdr:colOff>1304925</xdr:colOff>
                    <xdr:row>22</xdr:row>
                    <xdr:rowOff>476250</xdr:rowOff>
                  </to>
                </anchor>
              </controlPr>
            </control>
          </mc:Choice>
        </mc:AlternateContent>
        <mc:AlternateContent xmlns:mc="http://schemas.openxmlformats.org/markup-compatibility/2006">
          <mc:Choice Requires="x14">
            <control shapeId="73730" r:id="rId5" name="Check Box 2">
              <controlPr defaultSize="0" autoFill="0" autoLine="0" autoPict="0" macro="[0]!CheckBox44_Click">
                <anchor moveWithCells="1">
                  <from>
                    <xdr:col>5</xdr:col>
                    <xdr:colOff>581025</xdr:colOff>
                    <xdr:row>23</xdr:row>
                    <xdr:rowOff>0</xdr:rowOff>
                  </from>
                  <to>
                    <xdr:col>5</xdr:col>
                    <xdr:colOff>1304925</xdr:colOff>
                    <xdr:row>23</xdr:row>
                    <xdr:rowOff>390525</xdr:rowOff>
                  </to>
                </anchor>
              </controlPr>
            </control>
          </mc:Choice>
        </mc:AlternateContent>
        <mc:AlternateContent xmlns:mc="http://schemas.openxmlformats.org/markup-compatibility/2006">
          <mc:Choice Requires="x14">
            <control shapeId="73731" r:id="rId6" name="Check Box 3">
              <controlPr defaultSize="0" autoFill="0" autoLine="0" autoPict="0" macro="[0]!CheckBox44_Click">
                <anchor moveWithCells="1">
                  <from>
                    <xdr:col>5</xdr:col>
                    <xdr:colOff>581025</xdr:colOff>
                    <xdr:row>24</xdr:row>
                    <xdr:rowOff>0</xdr:rowOff>
                  </from>
                  <to>
                    <xdr:col>5</xdr:col>
                    <xdr:colOff>1304925</xdr:colOff>
                    <xdr:row>24</xdr:row>
                    <xdr:rowOff>409575</xdr:rowOff>
                  </to>
                </anchor>
              </controlPr>
            </control>
          </mc:Choice>
        </mc:AlternateContent>
        <mc:AlternateContent xmlns:mc="http://schemas.openxmlformats.org/markup-compatibility/2006">
          <mc:Choice Requires="x14">
            <control shapeId="73732" r:id="rId7" name="Check Box 4">
              <controlPr defaultSize="0" autoFill="0" autoLine="0" autoPict="0" macro="[0]!CheckBox44_Click">
                <anchor moveWithCells="1">
                  <from>
                    <xdr:col>5</xdr:col>
                    <xdr:colOff>581025</xdr:colOff>
                    <xdr:row>25</xdr:row>
                    <xdr:rowOff>0</xdr:rowOff>
                  </from>
                  <to>
                    <xdr:col>5</xdr:col>
                    <xdr:colOff>1304925</xdr:colOff>
                    <xdr:row>25</xdr:row>
                    <xdr:rowOff>314325</xdr:rowOff>
                  </to>
                </anchor>
              </controlPr>
            </control>
          </mc:Choice>
        </mc:AlternateContent>
        <mc:AlternateContent xmlns:mc="http://schemas.openxmlformats.org/markup-compatibility/2006">
          <mc:Choice Requires="x14">
            <control shapeId="73733" r:id="rId8" name="Check Box 5">
              <controlPr defaultSize="0" autoFill="0" autoLine="0" autoPict="0" macro="[0]!CheckBox44_Click">
                <anchor moveWithCells="1">
                  <from>
                    <xdr:col>5</xdr:col>
                    <xdr:colOff>581025</xdr:colOff>
                    <xdr:row>26</xdr:row>
                    <xdr:rowOff>0</xdr:rowOff>
                  </from>
                  <to>
                    <xdr:col>5</xdr:col>
                    <xdr:colOff>1304925</xdr:colOff>
                    <xdr:row>26</xdr:row>
                    <xdr:rowOff>352425</xdr:rowOff>
                  </to>
                </anchor>
              </controlPr>
            </control>
          </mc:Choice>
        </mc:AlternateContent>
        <mc:AlternateContent xmlns:mc="http://schemas.openxmlformats.org/markup-compatibility/2006">
          <mc:Choice Requires="x14">
            <control shapeId="73734" r:id="rId9" name="Check Box 6">
              <controlPr defaultSize="0" autoFill="0" autoLine="0" autoPict="0" macro="[0]!CheckBox44_Click">
                <anchor moveWithCells="1">
                  <from>
                    <xdr:col>5</xdr:col>
                    <xdr:colOff>581025</xdr:colOff>
                    <xdr:row>27</xdr:row>
                    <xdr:rowOff>9525</xdr:rowOff>
                  </from>
                  <to>
                    <xdr:col>5</xdr:col>
                    <xdr:colOff>1304925</xdr:colOff>
                    <xdr:row>27</xdr:row>
                    <xdr:rowOff>409575</xdr:rowOff>
                  </to>
                </anchor>
              </controlPr>
            </control>
          </mc:Choice>
        </mc:AlternateContent>
        <mc:AlternateContent xmlns:mc="http://schemas.openxmlformats.org/markup-compatibility/2006">
          <mc:Choice Requires="x14">
            <control shapeId="73735" r:id="rId10" name="Check Box 7">
              <controlPr defaultSize="0" autoFill="0" autoLine="0" autoPict="0" macro="[0]!CheckBox44_Click">
                <anchor moveWithCells="1">
                  <from>
                    <xdr:col>5</xdr:col>
                    <xdr:colOff>581025</xdr:colOff>
                    <xdr:row>28</xdr:row>
                    <xdr:rowOff>0</xdr:rowOff>
                  </from>
                  <to>
                    <xdr:col>5</xdr:col>
                    <xdr:colOff>1304925</xdr:colOff>
                    <xdr:row>28</xdr:row>
                    <xdr:rowOff>371475</xdr:rowOff>
                  </to>
                </anchor>
              </controlPr>
            </control>
          </mc:Choice>
        </mc:AlternateContent>
        <mc:AlternateContent xmlns:mc="http://schemas.openxmlformats.org/markup-compatibility/2006">
          <mc:Choice Requires="x14">
            <control shapeId="73736" r:id="rId11" name="Check Box 8">
              <controlPr defaultSize="0" autoFill="0" autoLine="0" autoPict="0" macro="[0]!CheckBox44_Click">
                <anchor moveWithCells="1">
                  <from>
                    <xdr:col>5</xdr:col>
                    <xdr:colOff>581025</xdr:colOff>
                    <xdr:row>29</xdr:row>
                    <xdr:rowOff>0</xdr:rowOff>
                  </from>
                  <to>
                    <xdr:col>5</xdr:col>
                    <xdr:colOff>1304925</xdr:colOff>
                    <xdr:row>29</xdr:row>
                    <xdr:rowOff>409575</xdr:rowOff>
                  </to>
                </anchor>
              </controlPr>
            </control>
          </mc:Choice>
        </mc:AlternateContent>
        <mc:AlternateContent xmlns:mc="http://schemas.openxmlformats.org/markup-compatibility/2006">
          <mc:Choice Requires="x14">
            <control shapeId="73737" r:id="rId12" name="Check Box 9">
              <controlPr defaultSize="0" autoFill="0" autoLine="0" autoPict="0" macro="[0]!CheckBox44_Click">
                <anchor moveWithCells="1">
                  <from>
                    <xdr:col>5</xdr:col>
                    <xdr:colOff>581025</xdr:colOff>
                    <xdr:row>30</xdr:row>
                    <xdr:rowOff>19050</xdr:rowOff>
                  </from>
                  <to>
                    <xdr:col>5</xdr:col>
                    <xdr:colOff>1304925</xdr:colOff>
                    <xdr:row>31</xdr:row>
                    <xdr:rowOff>9525</xdr:rowOff>
                  </to>
                </anchor>
              </controlPr>
            </control>
          </mc:Choice>
        </mc:AlternateContent>
        <mc:AlternateContent xmlns:mc="http://schemas.openxmlformats.org/markup-compatibility/2006">
          <mc:Choice Requires="x14">
            <control shapeId="73738" r:id="rId13" name="Check Box 10">
              <controlPr defaultSize="0" autoFill="0" autoLine="0" autoPict="0" macro="[0]!CheckBox44_Click">
                <anchor moveWithCells="1">
                  <from>
                    <xdr:col>5</xdr:col>
                    <xdr:colOff>581025</xdr:colOff>
                    <xdr:row>31</xdr:row>
                    <xdr:rowOff>0</xdr:rowOff>
                  </from>
                  <to>
                    <xdr:col>5</xdr:col>
                    <xdr:colOff>1304925</xdr:colOff>
                    <xdr:row>32</xdr:row>
                    <xdr:rowOff>19050</xdr:rowOff>
                  </to>
                </anchor>
              </controlPr>
            </control>
          </mc:Choice>
        </mc:AlternateContent>
        <mc:AlternateContent xmlns:mc="http://schemas.openxmlformats.org/markup-compatibility/2006">
          <mc:Choice Requires="x14">
            <control shapeId="73739" r:id="rId14" name="Check Box 11">
              <controlPr defaultSize="0" autoFill="0" autoLine="0" autoPict="0" macro="[0]!CheckBox44_Click">
                <anchor moveWithCells="1">
                  <from>
                    <xdr:col>5</xdr:col>
                    <xdr:colOff>581025</xdr:colOff>
                    <xdr:row>32</xdr:row>
                    <xdr:rowOff>0</xdr:rowOff>
                  </from>
                  <to>
                    <xdr:col>5</xdr:col>
                    <xdr:colOff>1304925</xdr:colOff>
                    <xdr:row>32</xdr:row>
                    <xdr:rowOff>447675</xdr:rowOff>
                  </to>
                </anchor>
              </controlPr>
            </control>
          </mc:Choice>
        </mc:AlternateContent>
        <mc:AlternateContent xmlns:mc="http://schemas.openxmlformats.org/markup-compatibility/2006">
          <mc:Choice Requires="x14">
            <control shapeId="73740" r:id="rId15" name="Check Box 12">
              <controlPr defaultSize="0" autoFill="0" autoLine="0" autoPict="0" macro="[0]!CheckBox44_Click">
                <anchor moveWithCells="1">
                  <from>
                    <xdr:col>5</xdr:col>
                    <xdr:colOff>581025</xdr:colOff>
                    <xdr:row>33</xdr:row>
                    <xdr:rowOff>0</xdr:rowOff>
                  </from>
                  <to>
                    <xdr:col>5</xdr:col>
                    <xdr:colOff>1304925</xdr:colOff>
                    <xdr:row>33</xdr:row>
                    <xdr:rowOff>409575</xdr:rowOff>
                  </to>
                </anchor>
              </controlPr>
            </control>
          </mc:Choice>
        </mc:AlternateContent>
        <mc:AlternateContent xmlns:mc="http://schemas.openxmlformats.org/markup-compatibility/2006">
          <mc:Choice Requires="x14">
            <control shapeId="73741" r:id="rId16" name="Check Box 13">
              <controlPr defaultSize="0" autoFill="0" autoLine="0" autoPict="0" macro="[0]!CheckBox44_Click">
                <anchor moveWithCells="1">
                  <from>
                    <xdr:col>5</xdr:col>
                    <xdr:colOff>581025</xdr:colOff>
                    <xdr:row>34</xdr:row>
                    <xdr:rowOff>0</xdr:rowOff>
                  </from>
                  <to>
                    <xdr:col>5</xdr:col>
                    <xdr:colOff>1304925</xdr:colOff>
                    <xdr:row>34</xdr:row>
                    <xdr:rowOff>390525</xdr:rowOff>
                  </to>
                </anchor>
              </controlPr>
            </control>
          </mc:Choice>
        </mc:AlternateContent>
        <mc:AlternateContent xmlns:mc="http://schemas.openxmlformats.org/markup-compatibility/2006">
          <mc:Choice Requires="x14">
            <control shapeId="73742" r:id="rId17" name="Check Box 14">
              <controlPr defaultSize="0" autoFill="0" autoLine="0" autoPict="0" macro="[0]!CheckBox44_Click">
                <anchor moveWithCells="1">
                  <from>
                    <xdr:col>5</xdr:col>
                    <xdr:colOff>581025</xdr:colOff>
                    <xdr:row>35</xdr:row>
                    <xdr:rowOff>0</xdr:rowOff>
                  </from>
                  <to>
                    <xdr:col>5</xdr:col>
                    <xdr:colOff>1304925</xdr:colOff>
                    <xdr:row>35</xdr:row>
                    <xdr:rowOff>371475</xdr:rowOff>
                  </to>
                </anchor>
              </controlPr>
            </control>
          </mc:Choice>
        </mc:AlternateContent>
        <mc:AlternateContent xmlns:mc="http://schemas.openxmlformats.org/markup-compatibility/2006">
          <mc:Choice Requires="x14">
            <control shapeId="73743" r:id="rId18" name="Check Box 15">
              <controlPr defaultSize="0" autoFill="0" autoLine="0" autoPict="0" macro="[0]!CheckBox44_Click">
                <anchor moveWithCells="1">
                  <from>
                    <xdr:col>5</xdr:col>
                    <xdr:colOff>581025</xdr:colOff>
                    <xdr:row>36</xdr:row>
                    <xdr:rowOff>9525</xdr:rowOff>
                  </from>
                  <to>
                    <xdr:col>5</xdr:col>
                    <xdr:colOff>1304925</xdr:colOff>
                    <xdr:row>37</xdr:row>
                    <xdr:rowOff>9525</xdr:rowOff>
                  </to>
                </anchor>
              </controlPr>
            </control>
          </mc:Choice>
        </mc:AlternateContent>
        <mc:AlternateContent xmlns:mc="http://schemas.openxmlformats.org/markup-compatibility/2006">
          <mc:Choice Requires="x14">
            <control shapeId="73744" r:id="rId19" name="Check Box 16">
              <controlPr defaultSize="0" autoFill="0" autoLine="0" autoPict="0" macro="[0]!CheckBox44_Click">
                <anchor moveWithCells="1">
                  <from>
                    <xdr:col>5</xdr:col>
                    <xdr:colOff>581025</xdr:colOff>
                    <xdr:row>37</xdr:row>
                    <xdr:rowOff>0</xdr:rowOff>
                  </from>
                  <to>
                    <xdr:col>5</xdr:col>
                    <xdr:colOff>1304925</xdr:colOff>
                    <xdr:row>38</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B1:D28"/>
  <sheetViews>
    <sheetView showGridLines="0" zoomScale="40" zoomScaleNormal="40" workbookViewId="0">
      <selection activeCell="H23" sqref="H23"/>
    </sheetView>
  </sheetViews>
  <sheetFormatPr defaultRowHeight="20.25" x14ac:dyDescent="0.3"/>
  <cols>
    <col min="2" max="2" width="145.28515625" style="209" customWidth="1"/>
    <col min="3" max="3" width="52.7109375" style="211" customWidth="1"/>
    <col min="4" max="4" width="155.140625" style="211" customWidth="1"/>
  </cols>
  <sheetData>
    <row r="1" spans="2:4" ht="21" thickBot="1" x14ac:dyDescent="0.35"/>
    <row r="2" spans="2:4" ht="21" x14ac:dyDescent="0.35">
      <c r="B2" s="206"/>
      <c r="C2" s="207"/>
      <c r="D2" s="208"/>
    </row>
    <row r="3" spans="2:4" ht="23.25" x14ac:dyDescent="0.35">
      <c r="B3" s="246" t="s">
        <v>279</v>
      </c>
      <c r="C3" s="247" t="s">
        <v>264</v>
      </c>
      <c r="D3" s="248" t="s">
        <v>299</v>
      </c>
    </row>
    <row r="4" spans="2:4" ht="23.25" x14ac:dyDescent="0.35">
      <c r="B4" s="249"/>
      <c r="C4" s="250"/>
      <c r="D4" s="251"/>
    </row>
    <row r="5" spans="2:4" ht="93" x14ac:dyDescent="0.35">
      <c r="B5" s="252" t="s">
        <v>280</v>
      </c>
      <c r="C5" s="253"/>
      <c r="D5" s="254" t="s">
        <v>426</v>
      </c>
    </row>
    <row r="6" spans="2:4" ht="23.25" x14ac:dyDescent="0.35">
      <c r="B6" s="255"/>
      <c r="C6" s="256" t="s">
        <v>269</v>
      </c>
      <c r="D6" s="257"/>
    </row>
    <row r="7" spans="2:4" ht="48" customHeight="1" x14ac:dyDescent="0.2">
      <c r="B7" s="258" t="s">
        <v>278</v>
      </c>
      <c r="C7" s="259"/>
      <c r="D7" s="260" t="s">
        <v>417</v>
      </c>
    </row>
    <row r="8" spans="2:4" ht="138" customHeight="1" x14ac:dyDescent="0.35">
      <c r="B8" s="261" t="s">
        <v>281</v>
      </c>
      <c r="C8" s="262"/>
      <c r="D8" s="263" t="s">
        <v>418</v>
      </c>
    </row>
    <row r="9" spans="2:4" ht="23.25" x14ac:dyDescent="0.35">
      <c r="B9" s="264"/>
      <c r="C9" s="265" t="s">
        <v>392</v>
      </c>
      <c r="D9" s="266"/>
    </row>
    <row r="10" spans="2:4" ht="76.5" customHeight="1" x14ac:dyDescent="0.35">
      <c r="B10" s="267" t="s">
        <v>282</v>
      </c>
      <c r="C10" s="268"/>
      <c r="D10" s="269"/>
    </row>
    <row r="11" spans="2:4" ht="381.75" customHeight="1" x14ac:dyDescent="0.2">
      <c r="B11" s="270" t="s">
        <v>283</v>
      </c>
      <c r="C11" s="271" t="s">
        <v>284</v>
      </c>
      <c r="D11" s="272" t="s">
        <v>422</v>
      </c>
    </row>
    <row r="12" spans="2:4" ht="23.25" x14ac:dyDescent="0.35">
      <c r="B12" s="273"/>
      <c r="C12" s="274"/>
      <c r="D12" s="275"/>
    </row>
    <row r="13" spans="2:4" ht="33.75" customHeight="1" x14ac:dyDescent="0.35">
      <c r="B13" s="276" t="s">
        <v>285</v>
      </c>
      <c r="C13" s="277"/>
      <c r="D13" s="278"/>
    </row>
    <row r="14" spans="2:4" ht="28.5" customHeight="1" x14ac:dyDescent="0.35">
      <c r="B14" s="279" t="s">
        <v>286</v>
      </c>
      <c r="C14" s="280"/>
      <c r="D14" s="281"/>
    </row>
    <row r="15" spans="2:4" ht="46.5" x14ac:dyDescent="0.2">
      <c r="B15" s="282" t="s">
        <v>287</v>
      </c>
      <c r="C15" s="283"/>
      <c r="D15" s="284" t="s">
        <v>419</v>
      </c>
    </row>
    <row r="16" spans="2:4" ht="23.25" x14ac:dyDescent="0.35">
      <c r="B16" s="285"/>
      <c r="C16" s="286" t="s">
        <v>288</v>
      </c>
      <c r="D16" s="287"/>
    </row>
    <row r="17" spans="2:4" ht="46.5" x14ac:dyDescent="0.35">
      <c r="B17" s="285" t="s">
        <v>289</v>
      </c>
      <c r="C17" s="286"/>
      <c r="D17" s="284" t="s">
        <v>420</v>
      </c>
    </row>
    <row r="18" spans="2:4" ht="48.75" customHeight="1" x14ac:dyDescent="0.35">
      <c r="B18" s="288" t="s">
        <v>290</v>
      </c>
      <c r="C18" s="289"/>
      <c r="D18" s="284"/>
    </row>
    <row r="19" spans="2:4" ht="50.25" customHeight="1" x14ac:dyDescent="0.2">
      <c r="B19" s="290" t="s">
        <v>291</v>
      </c>
      <c r="C19" s="291" t="s">
        <v>388</v>
      </c>
      <c r="D19" s="292" t="s">
        <v>301</v>
      </c>
    </row>
    <row r="20" spans="2:4" ht="41.25" customHeight="1" x14ac:dyDescent="0.35">
      <c r="B20" s="293"/>
      <c r="C20" s="294"/>
      <c r="D20" s="295"/>
    </row>
    <row r="21" spans="2:4" ht="56.25" customHeight="1" x14ac:dyDescent="0.2">
      <c r="B21" s="296" t="s">
        <v>293</v>
      </c>
      <c r="C21" s="297" t="s">
        <v>272</v>
      </c>
      <c r="D21" s="298" t="s">
        <v>302</v>
      </c>
    </row>
    <row r="22" spans="2:4" ht="61.5" customHeight="1" x14ac:dyDescent="0.2">
      <c r="B22" s="299" t="s">
        <v>294</v>
      </c>
      <c r="C22" s="300" t="s">
        <v>300</v>
      </c>
      <c r="D22" s="301" t="s">
        <v>421</v>
      </c>
    </row>
    <row r="23" spans="2:4" ht="57" customHeight="1" x14ac:dyDescent="0.2">
      <c r="B23" s="296" t="s">
        <v>295</v>
      </c>
      <c r="C23" s="302" t="s">
        <v>296</v>
      </c>
      <c r="D23" s="303" t="s">
        <v>303</v>
      </c>
    </row>
    <row r="24" spans="2:4" ht="37.5" customHeight="1" x14ac:dyDescent="0.2">
      <c r="B24" s="304" t="s">
        <v>292</v>
      </c>
      <c r="C24" s="517" t="s">
        <v>386</v>
      </c>
      <c r="D24" s="305" t="s">
        <v>389</v>
      </c>
    </row>
    <row r="25" spans="2:4" ht="93" customHeight="1" thickBot="1" x14ac:dyDescent="0.25">
      <c r="B25" s="306" t="s">
        <v>297</v>
      </c>
      <c r="C25" s="518"/>
      <c r="D25" s="307" t="s">
        <v>304</v>
      </c>
    </row>
    <row r="26" spans="2:4" ht="45.75" customHeight="1" x14ac:dyDescent="0.35">
      <c r="B26" s="515" t="s">
        <v>377</v>
      </c>
      <c r="C26" s="516"/>
      <c r="D26" s="516"/>
    </row>
    <row r="27" spans="2:4" x14ac:dyDescent="0.3">
      <c r="C27" s="210"/>
      <c r="D27" s="210"/>
    </row>
    <row r="28" spans="2:4" x14ac:dyDescent="0.3">
      <c r="C28" s="210"/>
      <c r="D28" s="210"/>
    </row>
  </sheetData>
  <sheetProtection algorithmName="SHA-512" hashValue="EPOIT7+TcBcI1DUtf/9WhT75uqDR3qQadwCFmBqxpQi535PWECXZAgIOAQsHrNnKYxWWw6h+Q1jzDeXR9eQPBw==" saltValue="WvwoRO+L1xuFjwlPuMGCoA==" spinCount="100000" sheet="1" objects="1" scenarios="1"/>
  <mergeCells count="2">
    <mergeCell ref="B26:D26"/>
    <mergeCell ref="C24:C25"/>
  </mergeCells>
  <pageMargins left="0.7" right="0.7" top="0.75" bottom="0.75" header="0.3" footer="0.3"/>
  <pageSetup scale="33" orientation="landscape" r:id="rId1"/>
  <headerFooter>
    <oddHeader xml:space="preserve">&amp;C&amp;"Arial,Bold"&amp;14
Penal Code 1463.007 Collections Activities by Category&amp;R&amp;"Arial,Bold"&amp;12Tab 5 </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dimension ref="B1:M66"/>
  <sheetViews>
    <sheetView showGridLines="0" topLeftCell="A12" zoomScale="50" zoomScaleNormal="50" zoomScaleSheetLayoutView="50" workbookViewId="0">
      <selection activeCell="R33" sqref="R33"/>
    </sheetView>
  </sheetViews>
  <sheetFormatPr defaultRowHeight="15.75" x14ac:dyDescent="0.25"/>
  <cols>
    <col min="2" max="2" width="5.85546875" style="70" customWidth="1"/>
    <col min="3" max="3" width="27.28515625" style="24" customWidth="1"/>
    <col min="4" max="4" width="36.7109375" style="24" customWidth="1"/>
    <col min="5" max="5" width="55.85546875" style="24" customWidth="1"/>
    <col min="6" max="6" width="24" style="22" customWidth="1"/>
    <col min="7" max="7" width="15" style="45" customWidth="1"/>
    <col min="8" max="8" width="23.85546875" style="24" customWidth="1"/>
    <col min="9" max="9" width="21.42578125" style="24" customWidth="1"/>
    <col min="10" max="10" width="21.7109375" style="24" customWidth="1"/>
    <col min="11" max="11" width="23.85546875" customWidth="1"/>
    <col min="12" max="12" width="14" customWidth="1"/>
    <col min="13" max="13" width="9.7109375" style="49" customWidth="1"/>
    <col min="14" max="14" width="9.140625" customWidth="1"/>
    <col min="15" max="15" width="21" customWidth="1"/>
    <col min="20" max="20" width="19.7109375" customWidth="1"/>
    <col min="21" max="21" width="30.5703125" customWidth="1"/>
  </cols>
  <sheetData>
    <row r="1" spans="2:13" hidden="1" x14ac:dyDescent="0.25">
      <c r="C1" s="479"/>
      <c r="D1" s="479"/>
      <c r="E1" s="479"/>
      <c r="F1" s="479"/>
      <c r="G1" s="479"/>
      <c r="H1" s="479"/>
      <c r="I1" s="479"/>
    </row>
    <row r="2" spans="2:13" ht="20.25" hidden="1" customHeight="1" x14ac:dyDescent="0.25">
      <c r="B2" s="38">
        <v>1</v>
      </c>
      <c r="C2" s="28" t="s">
        <v>23</v>
      </c>
      <c r="D2" s="29"/>
      <c r="E2" s="23"/>
      <c r="F2" s="71"/>
      <c r="G2" s="46"/>
      <c r="H2" s="23"/>
    </row>
    <row r="3" spans="2:13" hidden="1" x14ac:dyDescent="0.25">
      <c r="B3" s="41"/>
      <c r="C3" s="30"/>
    </row>
    <row r="4" spans="2:13" hidden="1" x14ac:dyDescent="0.25">
      <c r="B4" s="480">
        <v>2</v>
      </c>
      <c r="C4" s="31" t="s">
        <v>218</v>
      </c>
      <c r="D4" s="220" t="s">
        <v>432</v>
      </c>
      <c r="E4" s="23"/>
      <c r="F4" s="71"/>
      <c r="G4" s="46"/>
      <c r="H4" s="23"/>
    </row>
    <row r="5" spans="2:13" hidden="1" x14ac:dyDescent="0.25">
      <c r="B5" s="481"/>
      <c r="C5" s="31" t="s">
        <v>219</v>
      </c>
      <c r="D5" s="220" t="s">
        <v>433</v>
      </c>
      <c r="E5" s="23"/>
      <c r="F5" s="71"/>
      <c r="G5" s="46"/>
      <c r="H5" s="23"/>
    </row>
    <row r="6" spans="2:13" hidden="1" x14ac:dyDescent="0.25">
      <c r="B6" s="482"/>
      <c r="C6" s="31" t="s">
        <v>220</v>
      </c>
      <c r="D6" s="33" t="s">
        <v>434</v>
      </c>
      <c r="E6" s="34"/>
      <c r="F6" s="71"/>
      <c r="G6" s="46"/>
      <c r="H6" s="23"/>
    </row>
    <row r="7" spans="2:13" hidden="1" x14ac:dyDescent="0.25">
      <c r="B7" s="41"/>
      <c r="C7" s="42"/>
      <c r="D7" s="43"/>
      <c r="E7" s="23" t="s">
        <v>217</v>
      </c>
      <c r="F7" s="71"/>
      <c r="G7" s="46"/>
      <c r="H7" s="23"/>
    </row>
    <row r="8" spans="2:13" hidden="1" x14ac:dyDescent="0.25">
      <c r="B8" s="480">
        <v>3</v>
      </c>
      <c r="C8" s="31" t="s">
        <v>221</v>
      </c>
      <c r="D8" s="32"/>
      <c r="E8" s="23"/>
      <c r="F8" s="71"/>
      <c r="G8" s="46"/>
      <c r="H8" s="23"/>
    </row>
    <row r="9" spans="2:13" hidden="1" x14ac:dyDescent="0.25">
      <c r="B9" s="481"/>
      <c r="C9" s="31" t="s">
        <v>219</v>
      </c>
      <c r="D9" s="32"/>
      <c r="E9" s="23"/>
      <c r="F9" s="71"/>
      <c r="G9" s="46"/>
      <c r="H9" s="23"/>
    </row>
    <row r="10" spans="2:13" hidden="1" x14ac:dyDescent="0.25">
      <c r="B10" s="482"/>
      <c r="C10" s="31" t="s">
        <v>220</v>
      </c>
      <c r="D10" s="33"/>
      <c r="E10" s="34"/>
      <c r="F10" s="71"/>
      <c r="G10" s="46"/>
      <c r="H10" s="23"/>
    </row>
    <row r="11" spans="2:13" hidden="1" x14ac:dyDescent="0.25">
      <c r="B11" s="41"/>
      <c r="C11" s="30"/>
      <c r="F11" s="46"/>
      <c r="G11" s="44"/>
      <c r="J11"/>
      <c r="L11" s="49"/>
      <c r="M11"/>
    </row>
    <row r="12" spans="2:13" x14ac:dyDescent="0.25">
      <c r="B12" s="41"/>
      <c r="C12" s="30"/>
      <c r="F12" s="46"/>
      <c r="G12" s="44"/>
      <c r="J12"/>
      <c r="L12" s="49"/>
      <c r="M12"/>
    </row>
    <row r="13" spans="2:13" x14ac:dyDescent="0.25">
      <c r="B13" s="41"/>
      <c r="C13" s="30"/>
      <c r="F13" s="46"/>
      <c r="G13" s="44"/>
      <c r="J13"/>
      <c r="L13" s="49"/>
      <c r="M13"/>
    </row>
    <row r="14" spans="2:13" x14ac:dyDescent="0.25">
      <c r="B14" s="41"/>
      <c r="C14" s="30"/>
      <c r="F14" s="46"/>
      <c r="G14" s="44"/>
      <c r="J14"/>
      <c r="L14" s="49"/>
      <c r="M14"/>
    </row>
    <row r="15" spans="2:13" x14ac:dyDescent="0.25">
      <c r="B15" s="41"/>
      <c r="C15" s="30"/>
      <c r="F15" s="46"/>
      <c r="G15" s="44"/>
      <c r="J15"/>
      <c r="L15" s="49"/>
      <c r="M15"/>
    </row>
    <row r="16" spans="2:13" x14ac:dyDescent="0.25">
      <c r="B16" s="41"/>
      <c r="C16" s="30"/>
      <c r="F16" s="46"/>
      <c r="G16" s="44"/>
      <c r="J16"/>
      <c r="L16" s="49"/>
      <c r="M16"/>
    </row>
    <row r="17" spans="2:13" x14ac:dyDescent="0.25">
      <c r="B17" s="41"/>
      <c r="C17" s="30"/>
      <c r="F17" s="46"/>
      <c r="G17" s="44"/>
      <c r="J17"/>
      <c r="L17" s="49"/>
      <c r="M17"/>
    </row>
    <row r="18" spans="2:13" x14ac:dyDescent="0.25">
      <c r="B18" s="41"/>
      <c r="C18" s="30"/>
      <c r="F18" s="46"/>
      <c r="G18" s="44"/>
      <c r="J18"/>
      <c r="L18" s="49"/>
      <c r="M18"/>
    </row>
    <row r="19" spans="2:13" x14ac:dyDescent="0.25">
      <c r="B19" s="41"/>
      <c r="C19" s="30"/>
      <c r="F19" s="46"/>
      <c r="G19" s="44"/>
      <c r="J19"/>
      <c r="L19" s="49"/>
      <c r="M19"/>
    </row>
    <row r="20" spans="2:13" x14ac:dyDescent="0.25">
      <c r="B20" s="37"/>
      <c r="C20" s="35"/>
      <c r="D20" s="216"/>
      <c r="E20" s="36"/>
      <c r="F20" s="72"/>
      <c r="G20" s="48"/>
      <c r="H20" s="20"/>
    </row>
    <row r="21" spans="2:13" ht="18" customHeight="1" x14ac:dyDescent="0.25">
      <c r="B21" s="232">
        <v>5</v>
      </c>
      <c r="C21" s="504"/>
      <c r="D21" s="505"/>
      <c r="E21" s="506"/>
      <c r="F21" s="233" t="s">
        <v>253</v>
      </c>
      <c r="G21" s="233"/>
      <c r="H21" s="239" t="s">
        <v>202</v>
      </c>
      <c r="I21" s="239" t="s">
        <v>203</v>
      </c>
      <c r="J21" s="239" t="s">
        <v>204</v>
      </c>
      <c r="K21" s="239" t="s">
        <v>206</v>
      </c>
    </row>
    <row r="22" spans="2:13" ht="70.5" customHeight="1" x14ac:dyDescent="0.2">
      <c r="B22" s="507" t="s">
        <v>437</v>
      </c>
      <c r="C22" s="507"/>
      <c r="D22" s="507"/>
      <c r="E22" s="507"/>
      <c r="F22" s="234" t="s">
        <v>254</v>
      </c>
      <c r="G22" s="233" t="s">
        <v>264</v>
      </c>
      <c r="H22" s="234" t="s">
        <v>261</v>
      </c>
      <c r="I22" s="240" t="s">
        <v>252</v>
      </c>
      <c r="J22" s="240" t="s">
        <v>205</v>
      </c>
      <c r="K22" s="240" t="s">
        <v>262</v>
      </c>
    </row>
    <row r="23" spans="2:13" ht="50.25" customHeight="1" x14ac:dyDescent="0.2">
      <c r="B23" s="235">
        <v>6</v>
      </c>
      <c r="C23" s="501" t="s">
        <v>340</v>
      </c>
      <c r="D23" s="502"/>
      <c r="E23" s="503"/>
      <c r="F23" s="236"/>
      <c r="G23" s="237">
        <v>1</v>
      </c>
      <c r="H23" s="241"/>
      <c r="I23" s="241"/>
      <c r="J23" s="512" t="s">
        <v>500</v>
      </c>
      <c r="K23" s="241"/>
    </row>
    <row r="24" spans="2:13" ht="47.25" customHeight="1" x14ac:dyDescent="0.2">
      <c r="B24" s="235">
        <v>7</v>
      </c>
      <c r="C24" s="501" t="s">
        <v>341</v>
      </c>
      <c r="D24" s="502"/>
      <c r="E24" s="503"/>
      <c r="F24" s="236"/>
      <c r="G24" s="237">
        <v>2</v>
      </c>
      <c r="H24" s="241"/>
      <c r="I24" s="241"/>
      <c r="J24" s="513"/>
      <c r="K24" s="241"/>
    </row>
    <row r="25" spans="2:13" ht="44.25" customHeight="1" x14ac:dyDescent="0.2">
      <c r="B25" s="235">
        <v>8</v>
      </c>
      <c r="C25" s="501" t="s">
        <v>342</v>
      </c>
      <c r="D25" s="502"/>
      <c r="E25" s="503"/>
      <c r="F25" s="236"/>
      <c r="G25" s="237">
        <v>3</v>
      </c>
      <c r="H25" s="241"/>
      <c r="I25" s="241"/>
      <c r="J25" s="241"/>
      <c r="K25" s="241"/>
    </row>
    <row r="26" spans="2:13" ht="24.75" customHeight="1" x14ac:dyDescent="0.2">
      <c r="B26" s="235">
        <v>9</v>
      </c>
      <c r="C26" s="501" t="s">
        <v>343</v>
      </c>
      <c r="D26" s="502"/>
      <c r="E26" s="503"/>
      <c r="F26" s="236"/>
      <c r="G26" s="237">
        <v>4</v>
      </c>
      <c r="H26" s="241"/>
      <c r="I26" s="241"/>
      <c r="J26" s="242"/>
      <c r="K26" s="241"/>
    </row>
    <row r="27" spans="2:13" ht="34.5" customHeight="1" x14ac:dyDescent="0.2">
      <c r="B27" s="235">
        <v>10</v>
      </c>
      <c r="C27" s="501" t="s">
        <v>344</v>
      </c>
      <c r="D27" s="502"/>
      <c r="E27" s="503"/>
      <c r="F27" s="236"/>
      <c r="G27" s="237">
        <v>3</v>
      </c>
      <c r="H27" s="511" t="s">
        <v>439</v>
      </c>
      <c r="I27" s="509"/>
      <c r="J27" s="509"/>
      <c r="K27" s="510"/>
    </row>
    <row r="28" spans="2:13" ht="33" customHeight="1" x14ac:dyDescent="0.2">
      <c r="B28" s="235">
        <v>11</v>
      </c>
      <c r="C28" s="501" t="s">
        <v>345</v>
      </c>
      <c r="D28" s="502"/>
      <c r="E28" s="503"/>
      <c r="F28" s="236"/>
      <c r="G28" s="237">
        <v>5</v>
      </c>
      <c r="H28" s="241"/>
      <c r="I28" s="241"/>
      <c r="J28" s="512"/>
      <c r="K28" s="241"/>
    </row>
    <row r="29" spans="2:13" ht="36" customHeight="1" x14ac:dyDescent="0.2">
      <c r="B29" s="235">
        <v>12</v>
      </c>
      <c r="C29" s="501" t="s">
        <v>346</v>
      </c>
      <c r="D29" s="502"/>
      <c r="E29" s="503"/>
      <c r="F29" s="236"/>
      <c r="G29" s="237">
        <v>6</v>
      </c>
      <c r="H29" s="241"/>
      <c r="I29" s="241"/>
      <c r="J29" s="514"/>
      <c r="K29" s="241"/>
    </row>
    <row r="30" spans="2:13" ht="46.5" customHeight="1" x14ac:dyDescent="0.2">
      <c r="B30" s="235">
        <v>13</v>
      </c>
      <c r="C30" s="501" t="s">
        <v>347</v>
      </c>
      <c r="D30" s="502"/>
      <c r="E30" s="503"/>
      <c r="F30" s="236"/>
      <c r="G30" s="237">
        <v>7</v>
      </c>
      <c r="H30" s="241"/>
      <c r="I30" s="241"/>
      <c r="J30" s="514"/>
      <c r="K30" s="241"/>
    </row>
    <row r="31" spans="2:13" ht="34.5" customHeight="1" x14ac:dyDescent="0.2">
      <c r="B31" s="235">
        <v>14</v>
      </c>
      <c r="C31" s="501" t="s">
        <v>348</v>
      </c>
      <c r="D31" s="502"/>
      <c r="E31" s="503"/>
      <c r="F31" s="236"/>
      <c r="G31" s="237">
        <v>8</v>
      </c>
      <c r="H31" s="241"/>
      <c r="I31" s="241"/>
      <c r="J31" s="513"/>
      <c r="K31" s="241"/>
    </row>
    <row r="32" spans="2:13" ht="30.75" customHeight="1" x14ac:dyDescent="0.2">
      <c r="B32" s="235">
        <v>15</v>
      </c>
      <c r="C32" s="501" t="s">
        <v>349</v>
      </c>
      <c r="D32" s="502"/>
      <c r="E32" s="503"/>
      <c r="F32" s="236"/>
      <c r="G32" s="237">
        <v>2</v>
      </c>
      <c r="H32" s="511" t="s">
        <v>440</v>
      </c>
      <c r="I32" s="509"/>
      <c r="J32" s="509"/>
      <c r="K32" s="510"/>
    </row>
    <row r="33" spans="2:13" ht="47.25" customHeight="1" x14ac:dyDescent="0.2">
      <c r="B33" s="235">
        <v>16</v>
      </c>
      <c r="C33" s="501" t="s">
        <v>350</v>
      </c>
      <c r="D33" s="502"/>
      <c r="E33" s="503"/>
      <c r="F33" s="236"/>
      <c r="G33" s="237">
        <v>4</v>
      </c>
      <c r="H33" s="511" t="s">
        <v>441</v>
      </c>
      <c r="I33" s="509"/>
      <c r="J33" s="509"/>
      <c r="K33" s="510"/>
    </row>
    <row r="34" spans="2:13" ht="42" customHeight="1" x14ac:dyDescent="0.2">
      <c r="B34" s="235">
        <v>17</v>
      </c>
      <c r="C34" s="501" t="s">
        <v>351</v>
      </c>
      <c r="D34" s="502"/>
      <c r="E34" s="503"/>
      <c r="F34" s="236"/>
      <c r="G34" s="237">
        <v>4</v>
      </c>
      <c r="H34" s="511" t="s">
        <v>442</v>
      </c>
      <c r="I34" s="509"/>
      <c r="J34" s="509"/>
      <c r="K34" s="510"/>
    </row>
    <row r="35" spans="2:13" ht="42.75" customHeight="1" x14ac:dyDescent="0.2">
      <c r="B35" s="235">
        <v>18</v>
      </c>
      <c r="C35" s="501" t="s">
        <v>352</v>
      </c>
      <c r="D35" s="502"/>
      <c r="E35" s="503"/>
      <c r="F35" s="236"/>
      <c r="G35" s="237">
        <v>4</v>
      </c>
      <c r="H35" s="511" t="s">
        <v>443</v>
      </c>
      <c r="I35" s="509"/>
      <c r="J35" s="509"/>
      <c r="K35" s="510"/>
    </row>
    <row r="36" spans="2:13" ht="30.75" customHeight="1" x14ac:dyDescent="0.2">
      <c r="B36" s="235">
        <v>19</v>
      </c>
      <c r="C36" s="501" t="s">
        <v>353</v>
      </c>
      <c r="D36" s="502"/>
      <c r="E36" s="503"/>
      <c r="F36" s="236"/>
      <c r="G36" s="237">
        <v>9</v>
      </c>
      <c r="H36" s="241"/>
      <c r="I36" s="241"/>
      <c r="J36" s="243"/>
      <c r="K36" s="241"/>
    </row>
    <row r="37" spans="2:13" ht="34.5" customHeight="1" x14ac:dyDescent="0.2">
      <c r="B37" s="235">
        <v>20</v>
      </c>
      <c r="C37" s="501" t="s">
        <v>354</v>
      </c>
      <c r="D37" s="502"/>
      <c r="E37" s="503"/>
      <c r="F37" s="236"/>
      <c r="G37" s="237">
        <v>9</v>
      </c>
      <c r="H37" s="508" t="s">
        <v>444</v>
      </c>
      <c r="I37" s="509"/>
      <c r="J37" s="509"/>
      <c r="K37" s="510"/>
    </row>
    <row r="38" spans="2:13" ht="30.75" customHeight="1" x14ac:dyDescent="0.2">
      <c r="B38" s="235">
        <v>21</v>
      </c>
      <c r="C38" s="501" t="s">
        <v>278</v>
      </c>
      <c r="D38" s="502"/>
      <c r="E38" s="503"/>
      <c r="F38" s="236"/>
      <c r="G38" s="237">
        <v>1</v>
      </c>
      <c r="H38" s="511" t="s">
        <v>445</v>
      </c>
      <c r="I38" s="509"/>
      <c r="J38" s="509"/>
      <c r="K38" s="510"/>
    </row>
    <row r="39" spans="2:13" ht="21" customHeight="1" x14ac:dyDescent="0.2">
      <c r="B39" s="232">
        <v>22</v>
      </c>
      <c r="C39" s="492" t="s">
        <v>263</v>
      </c>
      <c r="D39" s="493"/>
      <c r="E39" s="494"/>
      <c r="F39" s="238"/>
      <c r="G39" s="238"/>
      <c r="H39" s="244">
        <f>SUM(H23+H24+H25+H26+H28+H29+H30+H31+H36)</f>
        <v>0</v>
      </c>
      <c r="I39" s="245">
        <f>SUM(I23+I24+I25+I26+I28+I29+I30+I31+I36)</f>
        <v>0</v>
      </c>
      <c r="J39" s="245">
        <f>J25</f>
        <v>0</v>
      </c>
      <c r="K39" s="244">
        <f>SUM(K23+K24+K25+K26+K28+K29+K30+K31+K36)</f>
        <v>0</v>
      </c>
    </row>
    <row r="40" spans="2:13" s="55" customFormat="1" hidden="1" x14ac:dyDescent="0.2">
      <c r="B40" s="37"/>
      <c r="C40" s="495"/>
      <c r="D40" s="496"/>
      <c r="E40" s="496"/>
      <c r="F40" s="74"/>
      <c r="G40" s="57"/>
      <c r="H40" s="58"/>
      <c r="I40" s="59"/>
      <c r="J40" s="59"/>
      <c r="K40" s="60"/>
      <c r="M40" s="56"/>
    </row>
    <row r="41" spans="2:13" ht="17.25" hidden="1" customHeight="1" x14ac:dyDescent="0.2">
      <c r="B41" s="197">
        <v>23</v>
      </c>
      <c r="C41" s="497" t="s">
        <v>225</v>
      </c>
      <c r="D41" s="497"/>
      <c r="E41" s="497"/>
      <c r="F41" s="497"/>
      <c r="G41" s="497"/>
      <c r="H41" s="497"/>
      <c r="I41"/>
      <c r="J41"/>
      <c r="K41" s="49"/>
      <c r="L41" s="49"/>
    </row>
    <row r="42" spans="2:13" hidden="1" x14ac:dyDescent="0.25">
      <c r="B42" s="198"/>
      <c r="C42" s="39"/>
      <c r="D42" s="40"/>
      <c r="E42" s="39"/>
      <c r="F42" s="199"/>
      <c r="G42" s="200"/>
      <c r="H42" s="39"/>
      <c r="I42"/>
      <c r="J42"/>
      <c r="K42" s="49"/>
      <c r="L42" s="49"/>
    </row>
    <row r="43" spans="2:13" hidden="1" x14ac:dyDescent="0.2">
      <c r="B43" s="197">
        <v>24</v>
      </c>
      <c r="C43" s="497" t="s">
        <v>226</v>
      </c>
      <c r="D43" s="497"/>
      <c r="E43" s="497"/>
      <c r="F43" s="497"/>
      <c r="G43" s="497"/>
      <c r="H43" s="497"/>
      <c r="I43"/>
      <c r="K43" s="49"/>
      <c r="L43" s="49"/>
    </row>
    <row r="44" spans="2:13" hidden="1" x14ac:dyDescent="0.25">
      <c r="B44" s="201"/>
      <c r="C44" s="202"/>
      <c r="D44" s="202"/>
      <c r="E44" s="202"/>
      <c r="F44" s="203"/>
      <c r="G44" s="204"/>
      <c r="H44" s="202"/>
      <c r="J44"/>
      <c r="K44" s="49"/>
      <c r="L44" s="49"/>
    </row>
    <row r="45" spans="2:13" hidden="1" x14ac:dyDescent="0.2">
      <c r="B45" s="197">
        <v>25</v>
      </c>
      <c r="C45" s="497" t="s">
        <v>227</v>
      </c>
      <c r="D45" s="497"/>
      <c r="E45" s="497"/>
      <c r="F45" s="497"/>
      <c r="G45" s="497"/>
      <c r="H45" s="497"/>
      <c r="I45"/>
      <c r="K45" s="49"/>
      <c r="L45" s="49"/>
    </row>
    <row r="46" spans="2:13" hidden="1" x14ac:dyDescent="0.25">
      <c r="B46" s="205"/>
      <c r="C46" s="202"/>
      <c r="D46" s="202"/>
      <c r="E46" s="202"/>
      <c r="F46" s="203"/>
      <c r="G46" s="204"/>
      <c r="H46" s="202"/>
      <c r="J46"/>
      <c r="K46" s="49"/>
      <c r="L46" s="49"/>
    </row>
    <row r="47" spans="2:13" hidden="1" x14ac:dyDescent="0.2">
      <c r="B47" s="197">
        <v>26</v>
      </c>
      <c r="C47" s="497" t="s">
        <v>228</v>
      </c>
      <c r="D47" s="497"/>
      <c r="E47" s="497"/>
      <c r="F47" s="497"/>
      <c r="G47" s="497"/>
      <c r="H47" s="497"/>
      <c r="I47"/>
      <c r="K47" s="49"/>
      <c r="L47" s="49"/>
    </row>
    <row r="48" spans="2:13" hidden="1" x14ac:dyDescent="0.25">
      <c r="B48" s="205"/>
      <c r="C48" s="202"/>
      <c r="D48" s="202"/>
      <c r="E48" s="202"/>
      <c r="F48" s="203"/>
      <c r="G48" s="204"/>
      <c r="H48" s="202"/>
      <c r="J48"/>
      <c r="K48" s="49"/>
      <c r="L48" s="49"/>
    </row>
    <row r="49" spans="2:13" hidden="1" x14ac:dyDescent="0.2">
      <c r="B49" s="197">
        <v>27</v>
      </c>
      <c r="C49" s="498" t="s">
        <v>229</v>
      </c>
      <c r="D49" s="497"/>
      <c r="E49" s="497"/>
      <c r="F49" s="497"/>
      <c r="G49" s="497"/>
      <c r="H49" s="497"/>
      <c r="I49"/>
      <c r="K49" s="49"/>
      <c r="L49" s="49"/>
    </row>
    <row r="50" spans="2:13" hidden="1" x14ac:dyDescent="0.25">
      <c r="B50" s="205"/>
      <c r="C50" s="202"/>
      <c r="D50" s="202"/>
      <c r="E50" s="202"/>
      <c r="F50" s="203"/>
      <c r="G50" s="204"/>
      <c r="H50" s="202"/>
      <c r="J50"/>
      <c r="K50" s="49"/>
      <c r="L50" s="49"/>
    </row>
    <row r="51" spans="2:13" hidden="1" x14ac:dyDescent="0.2">
      <c r="B51" s="197">
        <v>28</v>
      </c>
      <c r="C51" s="499" t="s">
        <v>230</v>
      </c>
      <c r="D51" s="500"/>
      <c r="E51" s="500"/>
      <c r="F51" s="500"/>
      <c r="G51" s="500"/>
      <c r="H51" s="500"/>
      <c r="I51"/>
      <c r="K51" s="52"/>
      <c r="L51" s="52"/>
      <c r="M51" s="52"/>
    </row>
    <row r="52" spans="2:13" hidden="1" x14ac:dyDescent="0.25">
      <c r="K52" s="49"/>
      <c r="L52" s="49"/>
    </row>
    <row r="53" spans="2:13" ht="32.25" hidden="1" customHeight="1" x14ac:dyDescent="0.2">
      <c r="B53" s="451" t="s">
        <v>425</v>
      </c>
      <c r="C53" s="452"/>
      <c r="D53" s="452"/>
      <c r="E53" s="453"/>
      <c r="G53" s="24"/>
      <c r="I53" s="49"/>
      <c r="J53" s="49"/>
      <c r="K53" s="49"/>
      <c r="M53"/>
    </row>
    <row r="54" spans="2:13" ht="19.5" hidden="1" customHeight="1" x14ac:dyDescent="0.2">
      <c r="B54" s="454" t="s">
        <v>269</v>
      </c>
      <c r="C54" s="447"/>
      <c r="D54" s="217" t="s">
        <v>270</v>
      </c>
      <c r="E54" s="217" t="s">
        <v>298</v>
      </c>
      <c r="G54" s="24"/>
      <c r="I54" s="49"/>
      <c r="J54" s="49"/>
      <c r="K54" s="49"/>
      <c r="M54"/>
    </row>
    <row r="55" spans="2:13" ht="19.5" hidden="1" customHeight="1" x14ac:dyDescent="0.2">
      <c r="B55" s="454" t="s">
        <v>393</v>
      </c>
      <c r="C55" s="447"/>
      <c r="D55" s="217" t="s">
        <v>385</v>
      </c>
      <c r="E55" s="217" t="s">
        <v>277</v>
      </c>
      <c r="G55" s="24"/>
      <c r="I55" s="49"/>
      <c r="J55" s="49"/>
      <c r="K55" s="49"/>
      <c r="M55"/>
    </row>
    <row r="56" spans="2:13" ht="20.25" hidden="1" customHeight="1" x14ac:dyDescent="0.2">
      <c r="B56" s="446" t="s">
        <v>271</v>
      </c>
      <c r="C56" s="447"/>
      <c r="D56" s="217" t="s">
        <v>272</v>
      </c>
      <c r="E56" s="217" t="s">
        <v>387</v>
      </c>
      <c r="G56" s="24"/>
      <c r="I56" s="49"/>
      <c r="J56"/>
      <c r="K56" s="49"/>
      <c r="M56"/>
    </row>
    <row r="57" spans="2:13" hidden="1" x14ac:dyDescent="0.25"/>
    <row r="58" spans="2:13" hidden="1" x14ac:dyDescent="0.25"/>
    <row r="59" spans="2:13" hidden="1" x14ac:dyDescent="0.25"/>
    <row r="60" spans="2:13" hidden="1" x14ac:dyDescent="0.25"/>
    <row r="61" spans="2:13" hidden="1" x14ac:dyDescent="0.25"/>
    <row r="62" spans="2:13" hidden="1" x14ac:dyDescent="0.25"/>
    <row r="63" spans="2:13" hidden="1" x14ac:dyDescent="0.25"/>
    <row r="64" spans="2:13" hidden="1" x14ac:dyDescent="0.25"/>
    <row r="66" spans="3:5" ht="18" x14ac:dyDescent="0.25">
      <c r="C66" s="519" t="s">
        <v>453</v>
      </c>
      <c r="D66" s="519"/>
      <c r="E66" s="519"/>
    </row>
  </sheetData>
  <sheetProtection formatCells="0"/>
  <mergeCells count="43">
    <mergeCell ref="C66:E66"/>
    <mergeCell ref="C1:I1"/>
    <mergeCell ref="B4:B6"/>
    <mergeCell ref="B8:B10"/>
    <mergeCell ref="C21:E21"/>
    <mergeCell ref="B22:E22"/>
    <mergeCell ref="C32:E32"/>
    <mergeCell ref="H32:K32"/>
    <mergeCell ref="J23:J24"/>
    <mergeCell ref="C24:E24"/>
    <mergeCell ref="C25:E25"/>
    <mergeCell ref="C26:E26"/>
    <mergeCell ref="C27:E27"/>
    <mergeCell ref="H27:K27"/>
    <mergeCell ref="C23:E23"/>
    <mergeCell ref="C28:E28"/>
    <mergeCell ref="J28:J31"/>
    <mergeCell ref="C29:E29"/>
    <mergeCell ref="C30:E30"/>
    <mergeCell ref="C31:E31"/>
    <mergeCell ref="C33:E33"/>
    <mergeCell ref="H33:K33"/>
    <mergeCell ref="C34:E34"/>
    <mergeCell ref="H34:K34"/>
    <mergeCell ref="C35:E35"/>
    <mergeCell ref="H35:K35"/>
    <mergeCell ref="C49:H49"/>
    <mergeCell ref="C36:E36"/>
    <mergeCell ref="C37:E37"/>
    <mergeCell ref="H37:K37"/>
    <mergeCell ref="C38:E38"/>
    <mergeCell ref="H38:K38"/>
    <mergeCell ref="C39:E39"/>
    <mergeCell ref="C40:E40"/>
    <mergeCell ref="C41:H41"/>
    <mergeCell ref="C43:H43"/>
    <mergeCell ref="C45:H45"/>
    <mergeCell ref="C47:H47"/>
    <mergeCell ref="C51:H51"/>
    <mergeCell ref="B53:E53"/>
    <mergeCell ref="B54:C54"/>
    <mergeCell ref="B55:C55"/>
    <mergeCell ref="B56:C56"/>
  </mergeCells>
  <pageMargins left="0.45" right="0.45" top="0.5" bottom="0.5" header="0.3" footer="0.3"/>
  <pageSetup scale="30" orientation="landscape" cellComments="asDisplayed" r:id="rId1"/>
  <headerFooter>
    <oddHeader>&amp;C&amp;"Arial,Bold"&amp;14
Contact and Other Information Sheet &amp;R&amp;"Arial,Bold"&amp;12Tab 1</oddHeader>
  </headerFooter>
  <ignoredErrors>
    <ignoredError sqref="J39" formula="1"/>
    <ignoredError sqref="H29:K29 I28:J28 I31:J31 H30:J3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4753" r:id="rId4" name="Check Box 1">
              <controlPr defaultSize="0" autoFill="0" autoLine="0" autoPict="0" macro="[0]!CheckBox44_Click">
                <anchor moveWithCells="1">
                  <from>
                    <xdr:col>5</xdr:col>
                    <xdr:colOff>581025</xdr:colOff>
                    <xdr:row>22</xdr:row>
                    <xdr:rowOff>0</xdr:rowOff>
                  </from>
                  <to>
                    <xdr:col>5</xdr:col>
                    <xdr:colOff>1304925</xdr:colOff>
                    <xdr:row>22</xdr:row>
                    <xdr:rowOff>476250</xdr:rowOff>
                  </to>
                </anchor>
              </controlPr>
            </control>
          </mc:Choice>
        </mc:AlternateContent>
        <mc:AlternateContent xmlns:mc="http://schemas.openxmlformats.org/markup-compatibility/2006">
          <mc:Choice Requires="x14">
            <control shapeId="74754" r:id="rId5" name="Check Box 2">
              <controlPr defaultSize="0" autoFill="0" autoLine="0" autoPict="0" macro="[0]!CheckBox44_Click">
                <anchor moveWithCells="1">
                  <from>
                    <xdr:col>5</xdr:col>
                    <xdr:colOff>581025</xdr:colOff>
                    <xdr:row>23</xdr:row>
                    <xdr:rowOff>0</xdr:rowOff>
                  </from>
                  <to>
                    <xdr:col>5</xdr:col>
                    <xdr:colOff>1304925</xdr:colOff>
                    <xdr:row>23</xdr:row>
                    <xdr:rowOff>390525</xdr:rowOff>
                  </to>
                </anchor>
              </controlPr>
            </control>
          </mc:Choice>
        </mc:AlternateContent>
        <mc:AlternateContent xmlns:mc="http://schemas.openxmlformats.org/markup-compatibility/2006">
          <mc:Choice Requires="x14">
            <control shapeId="74755" r:id="rId6" name="Check Box 3">
              <controlPr defaultSize="0" autoFill="0" autoLine="0" autoPict="0" macro="[0]!CheckBox44_Click">
                <anchor moveWithCells="1">
                  <from>
                    <xdr:col>5</xdr:col>
                    <xdr:colOff>581025</xdr:colOff>
                    <xdr:row>24</xdr:row>
                    <xdr:rowOff>0</xdr:rowOff>
                  </from>
                  <to>
                    <xdr:col>5</xdr:col>
                    <xdr:colOff>1304925</xdr:colOff>
                    <xdr:row>24</xdr:row>
                    <xdr:rowOff>409575</xdr:rowOff>
                  </to>
                </anchor>
              </controlPr>
            </control>
          </mc:Choice>
        </mc:AlternateContent>
        <mc:AlternateContent xmlns:mc="http://schemas.openxmlformats.org/markup-compatibility/2006">
          <mc:Choice Requires="x14">
            <control shapeId="74756" r:id="rId7" name="Check Box 4">
              <controlPr defaultSize="0" autoFill="0" autoLine="0" autoPict="0" macro="[0]!CheckBox44_Click">
                <anchor moveWithCells="1">
                  <from>
                    <xdr:col>5</xdr:col>
                    <xdr:colOff>581025</xdr:colOff>
                    <xdr:row>25</xdr:row>
                    <xdr:rowOff>0</xdr:rowOff>
                  </from>
                  <to>
                    <xdr:col>5</xdr:col>
                    <xdr:colOff>1304925</xdr:colOff>
                    <xdr:row>26</xdr:row>
                    <xdr:rowOff>0</xdr:rowOff>
                  </to>
                </anchor>
              </controlPr>
            </control>
          </mc:Choice>
        </mc:AlternateContent>
        <mc:AlternateContent xmlns:mc="http://schemas.openxmlformats.org/markup-compatibility/2006">
          <mc:Choice Requires="x14">
            <control shapeId="74757" r:id="rId8" name="Check Box 5">
              <controlPr defaultSize="0" autoFill="0" autoLine="0" autoPict="0" macro="[0]!CheckBox44_Click">
                <anchor moveWithCells="1">
                  <from>
                    <xdr:col>5</xdr:col>
                    <xdr:colOff>581025</xdr:colOff>
                    <xdr:row>26</xdr:row>
                    <xdr:rowOff>0</xdr:rowOff>
                  </from>
                  <to>
                    <xdr:col>5</xdr:col>
                    <xdr:colOff>1304925</xdr:colOff>
                    <xdr:row>26</xdr:row>
                    <xdr:rowOff>352425</xdr:rowOff>
                  </to>
                </anchor>
              </controlPr>
            </control>
          </mc:Choice>
        </mc:AlternateContent>
        <mc:AlternateContent xmlns:mc="http://schemas.openxmlformats.org/markup-compatibility/2006">
          <mc:Choice Requires="x14">
            <control shapeId="74758" r:id="rId9" name="Check Box 6">
              <controlPr defaultSize="0" autoFill="0" autoLine="0" autoPict="0" macro="[0]!CheckBox44_Click">
                <anchor moveWithCells="1">
                  <from>
                    <xdr:col>5</xdr:col>
                    <xdr:colOff>581025</xdr:colOff>
                    <xdr:row>27</xdr:row>
                    <xdr:rowOff>9525</xdr:rowOff>
                  </from>
                  <to>
                    <xdr:col>5</xdr:col>
                    <xdr:colOff>1304925</xdr:colOff>
                    <xdr:row>27</xdr:row>
                    <xdr:rowOff>409575</xdr:rowOff>
                  </to>
                </anchor>
              </controlPr>
            </control>
          </mc:Choice>
        </mc:AlternateContent>
        <mc:AlternateContent xmlns:mc="http://schemas.openxmlformats.org/markup-compatibility/2006">
          <mc:Choice Requires="x14">
            <control shapeId="74759" r:id="rId10" name="Check Box 7">
              <controlPr defaultSize="0" autoFill="0" autoLine="0" autoPict="0" macro="[0]!CheckBox44_Click">
                <anchor moveWithCells="1">
                  <from>
                    <xdr:col>5</xdr:col>
                    <xdr:colOff>581025</xdr:colOff>
                    <xdr:row>28</xdr:row>
                    <xdr:rowOff>0</xdr:rowOff>
                  </from>
                  <to>
                    <xdr:col>5</xdr:col>
                    <xdr:colOff>1304925</xdr:colOff>
                    <xdr:row>28</xdr:row>
                    <xdr:rowOff>371475</xdr:rowOff>
                  </to>
                </anchor>
              </controlPr>
            </control>
          </mc:Choice>
        </mc:AlternateContent>
        <mc:AlternateContent xmlns:mc="http://schemas.openxmlformats.org/markup-compatibility/2006">
          <mc:Choice Requires="x14">
            <control shapeId="74760" r:id="rId11" name="Check Box 8">
              <controlPr defaultSize="0" autoFill="0" autoLine="0" autoPict="0" macro="[0]!CheckBox44_Click">
                <anchor moveWithCells="1">
                  <from>
                    <xdr:col>5</xdr:col>
                    <xdr:colOff>581025</xdr:colOff>
                    <xdr:row>29</xdr:row>
                    <xdr:rowOff>0</xdr:rowOff>
                  </from>
                  <to>
                    <xdr:col>5</xdr:col>
                    <xdr:colOff>1304925</xdr:colOff>
                    <xdr:row>29</xdr:row>
                    <xdr:rowOff>409575</xdr:rowOff>
                  </to>
                </anchor>
              </controlPr>
            </control>
          </mc:Choice>
        </mc:AlternateContent>
        <mc:AlternateContent xmlns:mc="http://schemas.openxmlformats.org/markup-compatibility/2006">
          <mc:Choice Requires="x14">
            <control shapeId="74761" r:id="rId12" name="Check Box 9">
              <controlPr defaultSize="0" autoFill="0" autoLine="0" autoPict="0" macro="[0]!CheckBox44_Click">
                <anchor moveWithCells="1">
                  <from>
                    <xdr:col>5</xdr:col>
                    <xdr:colOff>581025</xdr:colOff>
                    <xdr:row>30</xdr:row>
                    <xdr:rowOff>19050</xdr:rowOff>
                  </from>
                  <to>
                    <xdr:col>5</xdr:col>
                    <xdr:colOff>1304925</xdr:colOff>
                    <xdr:row>31</xdr:row>
                    <xdr:rowOff>9525</xdr:rowOff>
                  </to>
                </anchor>
              </controlPr>
            </control>
          </mc:Choice>
        </mc:AlternateContent>
        <mc:AlternateContent xmlns:mc="http://schemas.openxmlformats.org/markup-compatibility/2006">
          <mc:Choice Requires="x14">
            <control shapeId="74762" r:id="rId13" name="Check Box 10">
              <controlPr defaultSize="0" autoFill="0" autoLine="0" autoPict="0" macro="[0]!CheckBox44_Click">
                <anchor moveWithCells="1">
                  <from>
                    <xdr:col>5</xdr:col>
                    <xdr:colOff>581025</xdr:colOff>
                    <xdr:row>31</xdr:row>
                    <xdr:rowOff>0</xdr:rowOff>
                  </from>
                  <to>
                    <xdr:col>5</xdr:col>
                    <xdr:colOff>1304925</xdr:colOff>
                    <xdr:row>32</xdr:row>
                    <xdr:rowOff>19050</xdr:rowOff>
                  </to>
                </anchor>
              </controlPr>
            </control>
          </mc:Choice>
        </mc:AlternateContent>
        <mc:AlternateContent xmlns:mc="http://schemas.openxmlformats.org/markup-compatibility/2006">
          <mc:Choice Requires="x14">
            <control shapeId="74763" r:id="rId14" name="Check Box 11">
              <controlPr defaultSize="0" autoFill="0" autoLine="0" autoPict="0" macro="[0]!CheckBox44_Click">
                <anchor moveWithCells="1">
                  <from>
                    <xdr:col>5</xdr:col>
                    <xdr:colOff>581025</xdr:colOff>
                    <xdr:row>32</xdr:row>
                    <xdr:rowOff>0</xdr:rowOff>
                  </from>
                  <to>
                    <xdr:col>5</xdr:col>
                    <xdr:colOff>1304925</xdr:colOff>
                    <xdr:row>32</xdr:row>
                    <xdr:rowOff>447675</xdr:rowOff>
                  </to>
                </anchor>
              </controlPr>
            </control>
          </mc:Choice>
        </mc:AlternateContent>
        <mc:AlternateContent xmlns:mc="http://schemas.openxmlformats.org/markup-compatibility/2006">
          <mc:Choice Requires="x14">
            <control shapeId="74764" r:id="rId15" name="Check Box 12">
              <controlPr defaultSize="0" autoFill="0" autoLine="0" autoPict="0" macro="[0]!CheckBox44_Click">
                <anchor moveWithCells="1">
                  <from>
                    <xdr:col>5</xdr:col>
                    <xdr:colOff>581025</xdr:colOff>
                    <xdr:row>33</xdr:row>
                    <xdr:rowOff>0</xdr:rowOff>
                  </from>
                  <to>
                    <xdr:col>5</xdr:col>
                    <xdr:colOff>1304925</xdr:colOff>
                    <xdr:row>33</xdr:row>
                    <xdr:rowOff>409575</xdr:rowOff>
                  </to>
                </anchor>
              </controlPr>
            </control>
          </mc:Choice>
        </mc:AlternateContent>
        <mc:AlternateContent xmlns:mc="http://schemas.openxmlformats.org/markup-compatibility/2006">
          <mc:Choice Requires="x14">
            <control shapeId="74765" r:id="rId16" name="Check Box 13">
              <controlPr defaultSize="0" autoFill="0" autoLine="0" autoPict="0" macro="[0]!CheckBox44_Click">
                <anchor moveWithCells="1">
                  <from>
                    <xdr:col>5</xdr:col>
                    <xdr:colOff>581025</xdr:colOff>
                    <xdr:row>34</xdr:row>
                    <xdr:rowOff>0</xdr:rowOff>
                  </from>
                  <to>
                    <xdr:col>5</xdr:col>
                    <xdr:colOff>1304925</xdr:colOff>
                    <xdr:row>34</xdr:row>
                    <xdr:rowOff>390525</xdr:rowOff>
                  </to>
                </anchor>
              </controlPr>
            </control>
          </mc:Choice>
        </mc:AlternateContent>
        <mc:AlternateContent xmlns:mc="http://schemas.openxmlformats.org/markup-compatibility/2006">
          <mc:Choice Requires="x14">
            <control shapeId="74766" r:id="rId17" name="Check Box 14">
              <controlPr defaultSize="0" autoFill="0" autoLine="0" autoPict="0" macro="[0]!CheckBox44_Click">
                <anchor moveWithCells="1">
                  <from>
                    <xdr:col>5</xdr:col>
                    <xdr:colOff>581025</xdr:colOff>
                    <xdr:row>35</xdr:row>
                    <xdr:rowOff>0</xdr:rowOff>
                  </from>
                  <to>
                    <xdr:col>5</xdr:col>
                    <xdr:colOff>1304925</xdr:colOff>
                    <xdr:row>35</xdr:row>
                    <xdr:rowOff>371475</xdr:rowOff>
                  </to>
                </anchor>
              </controlPr>
            </control>
          </mc:Choice>
        </mc:AlternateContent>
        <mc:AlternateContent xmlns:mc="http://schemas.openxmlformats.org/markup-compatibility/2006">
          <mc:Choice Requires="x14">
            <control shapeId="74767" r:id="rId18" name="Check Box 15">
              <controlPr defaultSize="0" autoFill="0" autoLine="0" autoPict="0" macro="[0]!CheckBox44_Click">
                <anchor moveWithCells="1">
                  <from>
                    <xdr:col>5</xdr:col>
                    <xdr:colOff>581025</xdr:colOff>
                    <xdr:row>36</xdr:row>
                    <xdr:rowOff>9525</xdr:rowOff>
                  </from>
                  <to>
                    <xdr:col>5</xdr:col>
                    <xdr:colOff>1304925</xdr:colOff>
                    <xdr:row>36</xdr:row>
                    <xdr:rowOff>409575</xdr:rowOff>
                  </to>
                </anchor>
              </controlPr>
            </control>
          </mc:Choice>
        </mc:AlternateContent>
        <mc:AlternateContent xmlns:mc="http://schemas.openxmlformats.org/markup-compatibility/2006">
          <mc:Choice Requires="x14">
            <control shapeId="74768" r:id="rId19" name="Check Box 16">
              <controlPr defaultSize="0" autoFill="0" autoLine="0" autoPict="0" macro="[0]!CheckBox44_Click">
                <anchor moveWithCells="1">
                  <from>
                    <xdr:col>5</xdr:col>
                    <xdr:colOff>581025</xdr:colOff>
                    <xdr:row>37</xdr:row>
                    <xdr:rowOff>0</xdr:rowOff>
                  </from>
                  <to>
                    <xdr:col>5</xdr:col>
                    <xdr:colOff>1304925</xdr:colOff>
                    <xdr:row>38</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E9059-81EC-4995-8A2F-3CBBF0F46ED4}">
  <dimension ref="B1:M64"/>
  <sheetViews>
    <sheetView showGridLines="0" topLeftCell="A21" zoomScale="60" zoomScaleNormal="60" zoomScaleSheetLayoutView="68" workbookViewId="0">
      <selection activeCell="H30" sqref="H30"/>
    </sheetView>
  </sheetViews>
  <sheetFormatPr defaultRowHeight="15.75" x14ac:dyDescent="0.25"/>
  <cols>
    <col min="2" max="2" width="5.85546875" style="70" customWidth="1"/>
    <col min="3" max="3" width="27.28515625" style="24" customWidth="1"/>
    <col min="4" max="4" width="36.7109375" style="24" customWidth="1"/>
    <col min="5" max="5" width="55.85546875" style="24" customWidth="1"/>
    <col min="6" max="6" width="22" style="22" customWidth="1"/>
    <col min="7" max="7" width="15" style="45" customWidth="1"/>
    <col min="8" max="8" width="23.85546875" style="24" customWidth="1"/>
    <col min="9" max="9" width="21.42578125" style="24" customWidth="1"/>
    <col min="10" max="10" width="21.7109375" style="24" customWidth="1"/>
    <col min="11" max="11" width="23.85546875" customWidth="1"/>
    <col min="12" max="12" width="14" customWidth="1"/>
    <col min="13" max="13" width="9.7109375" style="49" customWidth="1"/>
    <col min="14" max="14" width="9.140625" customWidth="1"/>
    <col min="15" max="15" width="21" customWidth="1"/>
    <col min="20" max="20" width="19.7109375" customWidth="1"/>
    <col min="21" max="21" width="30.5703125" customWidth="1"/>
  </cols>
  <sheetData>
    <row r="1" spans="2:13" hidden="1" x14ac:dyDescent="0.25">
      <c r="C1" s="479"/>
      <c r="D1" s="479"/>
      <c r="E1" s="479"/>
      <c r="F1" s="479"/>
      <c r="G1" s="479"/>
      <c r="H1" s="479"/>
      <c r="I1" s="479"/>
    </row>
    <row r="2" spans="2:13" ht="20.25" hidden="1" customHeight="1" x14ac:dyDescent="0.25">
      <c r="B2" s="38">
        <v>1</v>
      </c>
      <c r="C2" s="28" t="s">
        <v>23</v>
      </c>
      <c r="D2" s="29"/>
      <c r="E2" s="23"/>
      <c r="F2" s="71"/>
      <c r="G2" s="46"/>
      <c r="H2" s="23"/>
    </row>
    <row r="3" spans="2:13" hidden="1" x14ac:dyDescent="0.25">
      <c r="B3" s="41"/>
      <c r="C3" s="30"/>
    </row>
    <row r="4" spans="2:13" hidden="1" x14ac:dyDescent="0.25">
      <c r="B4" s="480">
        <v>2</v>
      </c>
      <c r="C4" s="31" t="s">
        <v>218</v>
      </c>
      <c r="D4" s="220" t="s">
        <v>432</v>
      </c>
      <c r="E4" s="23"/>
      <c r="F4" s="71"/>
      <c r="G4" s="46"/>
      <c r="H4" s="23"/>
    </row>
    <row r="5" spans="2:13" hidden="1" x14ac:dyDescent="0.25">
      <c r="B5" s="481"/>
      <c r="C5" s="31" t="s">
        <v>219</v>
      </c>
      <c r="D5" s="220" t="s">
        <v>433</v>
      </c>
      <c r="E5" s="23"/>
      <c r="F5" s="71"/>
      <c r="G5" s="46"/>
      <c r="H5" s="23"/>
    </row>
    <row r="6" spans="2:13" hidden="1" x14ac:dyDescent="0.25">
      <c r="B6" s="482"/>
      <c r="C6" s="31" t="s">
        <v>220</v>
      </c>
      <c r="D6" s="33" t="s">
        <v>434</v>
      </c>
      <c r="E6" s="34"/>
      <c r="F6" s="71"/>
      <c r="G6" s="46"/>
      <c r="H6" s="23"/>
    </row>
    <row r="7" spans="2:13" hidden="1" x14ac:dyDescent="0.25">
      <c r="B7" s="41"/>
      <c r="C7" s="42"/>
      <c r="D7" s="43"/>
      <c r="E7" s="23" t="s">
        <v>217</v>
      </c>
      <c r="F7" s="71"/>
      <c r="G7" s="46"/>
      <c r="H7" s="23"/>
    </row>
    <row r="8" spans="2:13" hidden="1" x14ac:dyDescent="0.25">
      <c r="B8" s="480">
        <v>3</v>
      </c>
      <c r="C8" s="31" t="s">
        <v>221</v>
      </c>
      <c r="D8" s="32"/>
      <c r="E8" s="23"/>
      <c r="F8" s="71"/>
      <c r="G8" s="46"/>
      <c r="H8" s="23"/>
    </row>
    <row r="9" spans="2:13" hidden="1" x14ac:dyDescent="0.25">
      <c r="B9" s="481"/>
      <c r="C9" s="31" t="s">
        <v>219</v>
      </c>
      <c r="D9" s="32"/>
      <c r="E9" s="23"/>
      <c r="F9" s="71"/>
      <c r="G9" s="46"/>
      <c r="H9" s="23"/>
    </row>
    <row r="10" spans="2:13" hidden="1" x14ac:dyDescent="0.25">
      <c r="B10" s="482"/>
      <c r="C10" s="31" t="s">
        <v>220</v>
      </c>
      <c r="D10" s="33"/>
      <c r="E10" s="34"/>
      <c r="F10" s="71"/>
      <c r="G10" s="46"/>
      <c r="H10" s="23"/>
    </row>
    <row r="11" spans="2:13" hidden="1" x14ac:dyDescent="0.25">
      <c r="B11" s="41"/>
      <c r="C11" s="30"/>
      <c r="F11" s="46"/>
      <c r="G11" s="44"/>
      <c r="J11"/>
      <c r="L11" s="49"/>
      <c r="M11"/>
    </row>
    <row r="12" spans="2:13" x14ac:dyDescent="0.25">
      <c r="B12" s="41"/>
      <c r="C12" s="30"/>
      <c r="F12" s="46"/>
      <c r="G12" s="44"/>
      <c r="J12"/>
      <c r="L12" s="49"/>
      <c r="M12"/>
    </row>
    <row r="13" spans="2:13" x14ac:dyDescent="0.25">
      <c r="B13" s="41"/>
      <c r="C13" s="30"/>
      <c r="F13" s="46"/>
      <c r="G13" s="44"/>
      <c r="J13"/>
      <c r="L13" s="49"/>
      <c r="M13"/>
    </row>
    <row r="14" spans="2:13" x14ac:dyDescent="0.25">
      <c r="B14" s="41"/>
      <c r="C14" s="30"/>
      <c r="F14" s="46"/>
      <c r="G14" s="44"/>
      <c r="J14"/>
      <c r="L14" s="49"/>
      <c r="M14"/>
    </row>
    <row r="15" spans="2:13" x14ac:dyDescent="0.25">
      <c r="B15" s="41"/>
      <c r="C15" s="30"/>
      <c r="F15" s="46"/>
      <c r="G15" s="44"/>
      <c r="J15"/>
      <c r="L15" s="49"/>
      <c r="M15"/>
    </row>
    <row r="16" spans="2:13" x14ac:dyDescent="0.25">
      <c r="B16" s="41"/>
      <c r="C16" s="30"/>
      <c r="F16" s="46"/>
      <c r="G16" s="44"/>
      <c r="J16"/>
      <c r="L16" s="49"/>
      <c r="M16"/>
    </row>
    <row r="17" spans="2:13" x14ac:dyDescent="0.25">
      <c r="B17" s="41"/>
      <c r="C17" s="30"/>
      <c r="F17" s="46"/>
      <c r="G17" s="44"/>
      <c r="J17"/>
      <c r="L17" s="49"/>
      <c r="M17"/>
    </row>
    <row r="18" spans="2:13" x14ac:dyDescent="0.25">
      <c r="B18" s="41"/>
      <c r="C18" s="30"/>
      <c r="F18" s="46"/>
      <c r="G18" s="44"/>
      <c r="J18"/>
      <c r="L18" s="49"/>
      <c r="M18"/>
    </row>
    <row r="19" spans="2:13" x14ac:dyDescent="0.25">
      <c r="B19" s="41"/>
      <c r="C19" s="30"/>
      <c r="F19" s="46"/>
      <c r="G19" s="44"/>
      <c r="J19"/>
      <c r="L19" s="49"/>
      <c r="M19"/>
    </row>
    <row r="20" spans="2:13" x14ac:dyDescent="0.25">
      <c r="B20" s="37"/>
      <c r="C20" s="35"/>
      <c r="D20" s="442"/>
      <c r="E20" s="36"/>
      <c r="F20" s="72"/>
      <c r="G20" s="48"/>
      <c r="H20" s="20"/>
    </row>
    <row r="21" spans="2:13" ht="18" customHeight="1" x14ac:dyDescent="0.25">
      <c r="B21" s="232">
        <v>5</v>
      </c>
      <c r="C21" s="504"/>
      <c r="D21" s="505"/>
      <c r="E21" s="506"/>
      <c r="F21" s="233" t="s">
        <v>253</v>
      </c>
      <c r="G21" s="233"/>
      <c r="H21" s="239" t="s">
        <v>202</v>
      </c>
      <c r="I21" s="239" t="s">
        <v>203</v>
      </c>
      <c r="J21" s="239" t="s">
        <v>204</v>
      </c>
      <c r="K21" s="239" t="s">
        <v>206</v>
      </c>
    </row>
    <row r="22" spans="2:13" ht="90" customHeight="1" x14ac:dyDescent="0.2">
      <c r="B22" s="507" t="s">
        <v>437</v>
      </c>
      <c r="C22" s="507"/>
      <c r="D22" s="507"/>
      <c r="E22" s="507"/>
      <c r="F22" s="234" t="s">
        <v>254</v>
      </c>
      <c r="G22" s="233" t="s">
        <v>264</v>
      </c>
      <c r="H22" s="234" t="s">
        <v>261</v>
      </c>
      <c r="I22" s="240" t="s">
        <v>252</v>
      </c>
      <c r="J22" s="240" t="s">
        <v>205</v>
      </c>
      <c r="K22" s="240" t="s">
        <v>262</v>
      </c>
    </row>
    <row r="23" spans="2:13" ht="45.75" customHeight="1" x14ac:dyDescent="0.2">
      <c r="B23" s="235">
        <v>6</v>
      </c>
      <c r="C23" s="501" t="s">
        <v>340</v>
      </c>
      <c r="D23" s="502"/>
      <c r="E23" s="503"/>
      <c r="F23" s="236"/>
      <c r="G23" s="237">
        <v>1</v>
      </c>
      <c r="H23" s="241"/>
      <c r="I23" s="241"/>
      <c r="J23" s="512" t="s">
        <v>438</v>
      </c>
      <c r="K23" s="241"/>
    </row>
    <row r="24" spans="2:13" ht="48" customHeight="1" x14ac:dyDescent="0.2">
      <c r="B24" s="235">
        <v>7</v>
      </c>
      <c r="C24" s="501" t="s">
        <v>341</v>
      </c>
      <c r="D24" s="502"/>
      <c r="E24" s="503"/>
      <c r="F24" s="236"/>
      <c r="G24" s="237">
        <v>2</v>
      </c>
      <c r="H24" s="241"/>
      <c r="I24" s="241"/>
      <c r="J24" s="513"/>
      <c r="K24" s="241"/>
    </row>
    <row r="25" spans="2:13" ht="51.75" customHeight="1" x14ac:dyDescent="0.2">
      <c r="B25" s="235">
        <v>8</v>
      </c>
      <c r="C25" s="501" t="s">
        <v>342</v>
      </c>
      <c r="D25" s="502"/>
      <c r="E25" s="503"/>
      <c r="F25" s="236"/>
      <c r="G25" s="237">
        <v>3</v>
      </c>
      <c r="H25" s="241"/>
      <c r="I25" s="241"/>
      <c r="J25" s="241"/>
      <c r="K25" s="241"/>
    </row>
    <row r="26" spans="2:13" ht="32.25" customHeight="1" x14ac:dyDescent="0.2">
      <c r="B26" s="235">
        <v>9</v>
      </c>
      <c r="C26" s="501" t="s">
        <v>343</v>
      </c>
      <c r="D26" s="502"/>
      <c r="E26" s="503"/>
      <c r="F26" s="236"/>
      <c r="G26" s="237">
        <v>4</v>
      </c>
      <c r="H26" s="241"/>
      <c r="I26" s="241"/>
      <c r="J26" s="242"/>
      <c r="K26" s="241"/>
    </row>
    <row r="27" spans="2:13" ht="35.25" customHeight="1" x14ac:dyDescent="0.2">
      <c r="B27" s="235">
        <v>10</v>
      </c>
      <c r="C27" s="501" t="s">
        <v>344</v>
      </c>
      <c r="D27" s="502"/>
      <c r="E27" s="503"/>
      <c r="F27" s="236"/>
      <c r="G27" s="237">
        <v>3</v>
      </c>
      <c r="H27" s="511" t="s">
        <v>439</v>
      </c>
      <c r="I27" s="509"/>
      <c r="J27" s="509"/>
      <c r="K27" s="510"/>
    </row>
    <row r="28" spans="2:13" ht="39" customHeight="1" x14ac:dyDescent="0.2">
      <c r="B28" s="235">
        <v>11</v>
      </c>
      <c r="C28" s="501" t="s">
        <v>345</v>
      </c>
      <c r="D28" s="502"/>
      <c r="E28" s="503"/>
      <c r="F28" s="236"/>
      <c r="G28" s="237">
        <v>5</v>
      </c>
      <c r="H28" s="241"/>
      <c r="I28" s="241"/>
      <c r="J28" s="512"/>
      <c r="K28" s="241"/>
    </row>
    <row r="29" spans="2:13" ht="32.25" customHeight="1" x14ac:dyDescent="0.2">
      <c r="B29" s="235">
        <v>12</v>
      </c>
      <c r="C29" s="501" t="s">
        <v>346</v>
      </c>
      <c r="D29" s="502"/>
      <c r="E29" s="503"/>
      <c r="F29" s="236"/>
      <c r="G29" s="237">
        <v>6</v>
      </c>
      <c r="H29" s="241"/>
      <c r="I29" s="241"/>
      <c r="J29" s="514"/>
      <c r="K29" s="241"/>
    </row>
    <row r="30" spans="2:13" ht="43.5" customHeight="1" x14ac:dyDescent="0.2">
      <c r="B30" s="235">
        <v>13</v>
      </c>
      <c r="C30" s="501" t="s">
        <v>347</v>
      </c>
      <c r="D30" s="502"/>
      <c r="E30" s="503"/>
      <c r="F30" s="236"/>
      <c r="G30" s="237">
        <v>7</v>
      </c>
      <c r="H30" s="241"/>
      <c r="I30" s="241"/>
      <c r="J30" s="514"/>
      <c r="K30" s="241"/>
    </row>
    <row r="31" spans="2:13" ht="34.5" customHeight="1" x14ac:dyDescent="0.2">
      <c r="B31" s="235">
        <v>14</v>
      </c>
      <c r="C31" s="501" t="s">
        <v>348</v>
      </c>
      <c r="D31" s="502"/>
      <c r="E31" s="503"/>
      <c r="F31" s="236"/>
      <c r="G31" s="237">
        <v>8</v>
      </c>
      <c r="H31" s="241"/>
      <c r="I31" s="241"/>
      <c r="J31" s="513"/>
      <c r="K31" s="241"/>
    </row>
    <row r="32" spans="2:13" ht="30.75" customHeight="1" x14ac:dyDescent="0.2">
      <c r="B32" s="235">
        <v>15</v>
      </c>
      <c r="C32" s="501" t="s">
        <v>349</v>
      </c>
      <c r="D32" s="502"/>
      <c r="E32" s="503"/>
      <c r="F32" s="236"/>
      <c r="G32" s="237">
        <v>2</v>
      </c>
      <c r="H32" s="511" t="s">
        <v>440</v>
      </c>
      <c r="I32" s="509"/>
      <c r="J32" s="509"/>
      <c r="K32" s="510"/>
    </row>
    <row r="33" spans="2:13" ht="45" customHeight="1" x14ac:dyDescent="0.2">
      <c r="B33" s="235">
        <v>16</v>
      </c>
      <c r="C33" s="501" t="s">
        <v>350</v>
      </c>
      <c r="D33" s="502"/>
      <c r="E33" s="503"/>
      <c r="F33" s="236"/>
      <c r="G33" s="237">
        <v>4</v>
      </c>
      <c r="H33" s="511" t="s">
        <v>441</v>
      </c>
      <c r="I33" s="509"/>
      <c r="J33" s="509"/>
      <c r="K33" s="510"/>
    </row>
    <row r="34" spans="2:13" ht="41.25" customHeight="1" x14ac:dyDescent="0.2">
      <c r="B34" s="235">
        <v>17</v>
      </c>
      <c r="C34" s="501" t="s">
        <v>351</v>
      </c>
      <c r="D34" s="502"/>
      <c r="E34" s="503"/>
      <c r="F34" s="236"/>
      <c r="G34" s="237">
        <v>4</v>
      </c>
      <c r="H34" s="511" t="s">
        <v>442</v>
      </c>
      <c r="I34" s="509"/>
      <c r="J34" s="509"/>
      <c r="K34" s="510"/>
    </row>
    <row r="35" spans="2:13" ht="42.75" customHeight="1" x14ac:dyDescent="0.2">
      <c r="B35" s="235">
        <v>18</v>
      </c>
      <c r="C35" s="501" t="s">
        <v>352</v>
      </c>
      <c r="D35" s="502"/>
      <c r="E35" s="503"/>
      <c r="F35" s="236"/>
      <c r="G35" s="237">
        <v>4</v>
      </c>
      <c r="H35" s="511" t="s">
        <v>443</v>
      </c>
      <c r="I35" s="509"/>
      <c r="J35" s="509"/>
      <c r="K35" s="510"/>
    </row>
    <row r="36" spans="2:13" ht="30.75" customHeight="1" x14ac:dyDescent="0.2">
      <c r="B36" s="235">
        <v>19</v>
      </c>
      <c r="C36" s="501" t="s">
        <v>353</v>
      </c>
      <c r="D36" s="502"/>
      <c r="E36" s="503"/>
      <c r="F36" s="236"/>
      <c r="G36" s="237">
        <v>9</v>
      </c>
      <c r="H36" s="241"/>
      <c r="I36" s="241"/>
      <c r="J36" s="243"/>
      <c r="K36" s="241"/>
    </row>
    <row r="37" spans="2:13" ht="31.5" customHeight="1" x14ac:dyDescent="0.2">
      <c r="B37" s="235">
        <v>20</v>
      </c>
      <c r="C37" s="501" t="s">
        <v>354</v>
      </c>
      <c r="D37" s="502"/>
      <c r="E37" s="503"/>
      <c r="F37" s="236"/>
      <c r="G37" s="237">
        <v>9</v>
      </c>
      <c r="H37" s="508" t="s">
        <v>444</v>
      </c>
      <c r="I37" s="509"/>
      <c r="J37" s="509"/>
      <c r="K37" s="510"/>
    </row>
    <row r="38" spans="2:13" ht="30.75" customHeight="1" x14ac:dyDescent="0.2">
      <c r="B38" s="235">
        <v>21</v>
      </c>
      <c r="C38" s="501" t="s">
        <v>278</v>
      </c>
      <c r="D38" s="502"/>
      <c r="E38" s="503"/>
      <c r="F38" s="236"/>
      <c r="G38" s="237">
        <v>1</v>
      </c>
      <c r="H38" s="511" t="s">
        <v>445</v>
      </c>
      <c r="I38" s="509"/>
      <c r="J38" s="509"/>
      <c r="K38" s="510"/>
    </row>
    <row r="39" spans="2:13" ht="21" customHeight="1" x14ac:dyDescent="0.2">
      <c r="B39" s="232">
        <v>22</v>
      </c>
      <c r="C39" s="492" t="s">
        <v>263</v>
      </c>
      <c r="D39" s="493"/>
      <c r="E39" s="494"/>
      <c r="F39" s="238"/>
      <c r="G39" s="238"/>
      <c r="H39" s="244">
        <f>SUM(H23+H24+H25+H26+H28+H29+H30+H31+H36)</f>
        <v>0</v>
      </c>
      <c r="I39" s="245">
        <f>SUM(I23+I24+I25+I26+I28+I29+I30+I31+I36)</f>
        <v>0</v>
      </c>
      <c r="J39" s="245">
        <f>J25</f>
        <v>0</v>
      </c>
      <c r="K39" s="244">
        <f>SUM(K23+K24+K25+K26+K28+K29+K30+K31+K36)</f>
        <v>0</v>
      </c>
    </row>
    <row r="40" spans="2:13" s="55" customFormat="1" hidden="1" x14ac:dyDescent="0.2">
      <c r="B40" s="37"/>
      <c r="C40" s="495"/>
      <c r="D40" s="496"/>
      <c r="E40" s="496"/>
      <c r="F40" s="74"/>
      <c r="G40" s="57"/>
      <c r="H40" s="58"/>
      <c r="I40" s="59"/>
      <c r="J40" s="59"/>
      <c r="K40" s="60"/>
      <c r="M40" s="56"/>
    </row>
    <row r="41" spans="2:13" ht="17.25" hidden="1" customHeight="1" x14ac:dyDescent="0.2">
      <c r="B41" s="197">
        <v>23</v>
      </c>
      <c r="C41" s="497" t="s">
        <v>225</v>
      </c>
      <c r="D41" s="497"/>
      <c r="E41" s="497"/>
      <c r="F41" s="497"/>
      <c r="G41" s="497"/>
      <c r="H41" s="497"/>
      <c r="I41"/>
      <c r="J41"/>
      <c r="K41" s="49"/>
      <c r="L41" s="49"/>
    </row>
    <row r="42" spans="2:13" hidden="1" x14ac:dyDescent="0.25">
      <c r="B42" s="198"/>
      <c r="C42" s="39"/>
      <c r="D42" s="40"/>
      <c r="E42" s="39"/>
      <c r="F42" s="199"/>
      <c r="G42" s="200"/>
      <c r="H42" s="39"/>
      <c r="I42"/>
      <c r="J42"/>
      <c r="K42" s="49"/>
      <c r="L42" s="49"/>
    </row>
    <row r="43" spans="2:13" hidden="1" x14ac:dyDescent="0.2">
      <c r="B43" s="197">
        <v>24</v>
      </c>
      <c r="C43" s="497" t="s">
        <v>226</v>
      </c>
      <c r="D43" s="497"/>
      <c r="E43" s="497"/>
      <c r="F43" s="497"/>
      <c r="G43" s="497"/>
      <c r="H43" s="497"/>
      <c r="I43"/>
      <c r="K43" s="49"/>
      <c r="L43" s="49"/>
    </row>
    <row r="44" spans="2:13" hidden="1" x14ac:dyDescent="0.25">
      <c r="B44" s="201"/>
      <c r="C44" s="202"/>
      <c r="D44" s="202"/>
      <c r="E44" s="202"/>
      <c r="F44" s="203"/>
      <c r="G44" s="204"/>
      <c r="H44" s="202"/>
      <c r="J44"/>
      <c r="K44" s="49"/>
      <c r="L44" s="49"/>
    </row>
    <row r="45" spans="2:13" hidden="1" x14ac:dyDescent="0.2">
      <c r="B45" s="197">
        <v>25</v>
      </c>
      <c r="C45" s="497" t="s">
        <v>227</v>
      </c>
      <c r="D45" s="497"/>
      <c r="E45" s="497"/>
      <c r="F45" s="497"/>
      <c r="G45" s="497"/>
      <c r="H45" s="497"/>
      <c r="I45"/>
      <c r="K45" s="49"/>
      <c r="L45" s="49"/>
    </row>
    <row r="46" spans="2:13" hidden="1" x14ac:dyDescent="0.25">
      <c r="B46" s="205"/>
      <c r="C46" s="202"/>
      <c r="D46" s="202"/>
      <c r="E46" s="202"/>
      <c r="F46" s="203"/>
      <c r="G46" s="204"/>
      <c r="H46" s="202"/>
      <c r="J46"/>
      <c r="K46" s="49"/>
      <c r="L46" s="49"/>
    </row>
    <row r="47" spans="2:13" hidden="1" x14ac:dyDescent="0.2">
      <c r="B47" s="197">
        <v>26</v>
      </c>
      <c r="C47" s="497" t="s">
        <v>228</v>
      </c>
      <c r="D47" s="497"/>
      <c r="E47" s="497"/>
      <c r="F47" s="497"/>
      <c r="G47" s="497"/>
      <c r="H47" s="497"/>
      <c r="I47"/>
      <c r="K47" s="49"/>
      <c r="L47" s="49"/>
    </row>
    <row r="48" spans="2:13" hidden="1" x14ac:dyDescent="0.25">
      <c r="B48" s="205"/>
      <c r="C48" s="202"/>
      <c r="D48" s="202"/>
      <c r="E48" s="202"/>
      <c r="F48" s="203"/>
      <c r="G48" s="204"/>
      <c r="H48" s="202"/>
      <c r="J48"/>
      <c r="K48" s="49"/>
      <c r="L48" s="49"/>
    </row>
    <row r="49" spans="2:13" hidden="1" x14ac:dyDescent="0.2">
      <c r="B49" s="197">
        <v>27</v>
      </c>
      <c r="C49" s="498" t="s">
        <v>229</v>
      </c>
      <c r="D49" s="497"/>
      <c r="E49" s="497"/>
      <c r="F49" s="497"/>
      <c r="G49" s="497"/>
      <c r="H49" s="497"/>
      <c r="I49"/>
      <c r="K49" s="49"/>
      <c r="L49" s="49"/>
    </row>
    <row r="50" spans="2:13" hidden="1" x14ac:dyDescent="0.25">
      <c r="B50" s="205"/>
      <c r="C50" s="202"/>
      <c r="D50" s="202"/>
      <c r="E50" s="202"/>
      <c r="F50" s="203"/>
      <c r="G50" s="204"/>
      <c r="H50" s="202"/>
      <c r="J50"/>
      <c r="K50" s="49"/>
      <c r="L50" s="49"/>
    </row>
    <row r="51" spans="2:13" hidden="1" x14ac:dyDescent="0.2">
      <c r="B51" s="197">
        <v>28</v>
      </c>
      <c r="C51" s="499" t="s">
        <v>230</v>
      </c>
      <c r="D51" s="500"/>
      <c r="E51" s="500"/>
      <c r="F51" s="500"/>
      <c r="G51" s="500"/>
      <c r="H51" s="500"/>
      <c r="I51"/>
      <c r="K51" s="52"/>
      <c r="L51" s="52"/>
      <c r="M51" s="52"/>
    </row>
    <row r="52" spans="2:13" hidden="1" x14ac:dyDescent="0.25">
      <c r="K52" s="49"/>
      <c r="L52" s="49"/>
    </row>
    <row r="53" spans="2:13" ht="32.25" hidden="1" customHeight="1" x14ac:dyDescent="0.2">
      <c r="B53" s="451" t="s">
        <v>425</v>
      </c>
      <c r="C53" s="452"/>
      <c r="D53" s="452"/>
      <c r="E53" s="453"/>
      <c r="G53" s="24"/>
      <c r="I53" s="49"/>
      <c r="J53" s="49"/>
      <c r="K53" s="49"/>
      <c r="M53"/>
    </row>
    <row r="54" spans="2:13" ht="19.5" hidden="1" customHeight="1" x14ac:dyDescent="0.2">
      <c r="B54" s="454" t="s">
        <v>269</v>
      </c>
      <c r="C54" s="447"/>
      <c r="D54" s="443" t="s">
        <v>270</v>
      </c>
      <c r="E54" s="443" t="s">
        <v>298</v>
      </c>
      <c r="G54" s="24"/>
      <c r="I54" s="49"/>
      <c r="J54" s="49"/>
      <c r="K54" s="49"/>
      <c r="M54"/>
    </row>
    <row r="55" spans="2:13" ht="19.5" hidden="1" customHeight="1" x14ac:dyDescent="0.2">
      <c r="B55" s="454" t="s">
        <v>393</v>
      </c>
      <c r="C55" s="447"/>
      <c r="D55" s="443" t="s">
        <v>385</v>
      </c>
      <c r="E55" s="443" t="s">
        <v>277</v>
      </c>
      <c r="G55" s="24"/>
      <c r="I55" s="49"/>
      <c r="J55" s="49"/>
      <c r="K55" s="49"/>
      <c r="M55"/>
    </row>
    <row r="56" spans="2:13" ht="20.25" hidden="1" customHeight="1" x14ac:dyDescent="0.2">
      <c r="B56" s="446" t="s">
        <v>271</v>
      </c>
      <c r="C56" s="447"/>
      <c r="D56" s="443" t="s">
        <v>272</v>
      </c>
      <c r="E56" s="443" t="s">
        <v>387</v>
      </c>
      <c r="G56" s="24"/>
      <c r="I56" s="49"/>
      <c r="J56"/>
      <c r="K56" s="49"/>
      <c r="M56"/>
    </row>
    <row r="57" spans="2:13" hidden="1" x14ac:dyDescent="0.25"/>
    <row r="58" spans="2:13" hidden="1" x14ac:dyDescent="0.25"/>
    <row r="59" spans="2:13" hidden="1" x14ac:dyDescent="0.25"/>
    <row r="60" spans="2:13" hidden="1" x14ac:dyDescent="0.25"/>
    <row r="61" spans="2:13" hidden="1" x14ac:dyDescent="0.25"/>
    <row r="62" spans="2:13" hidden="1" x14ac:dyDescent="0.25"/>
    <row r="63" spans="2:13" hidden="1" x14ac:dyDescent="0.25"/>
    <row r="64" spans="2:13" hidden="1" x14ac:dyDescent="0.25"/>
  </sheetData>
  <sheetProtection formatCells="0"/>
  <mergeCells count="42">
    <mergeCell ref="C51:H51"/>
    <mergeCell ref="B53:E53"/>
    <mergeCell ref="B54:C54"/>
    <mergeCell ref="B55:C55"/>
    <mergeCell ref="B56:C56"/>
    <mergeCell ref="C49:H49"/>
    <mergeCell ref="C36:E36"/>
    <mergeCell ref="C37:E37"/>
    <mergeCell ref="H37:K37"/>
    <mergeCell ref="C38:E38"/>
    <mergeCell ref="H38:K38"/>
    <mergeCell ref="C39:E39"/>
    <mergeCell ref="C40:E40"/>
    <mergeCell ref="C41:H41"/>
    <mergeCell ref="C43:H43"/>
    <mergeCell ref="C45:H45"/>
    <mergeCell ref="C47:H47"/>
    <mergeCell ref="C33:E33"/>
    <mergeCell ref="H33:K33"/>
    <mergeCell ref="C34:E34"/>
    <mergeCell ref="H34:K34"/>
    <mergeCell ref="C35:E35"/>
    <mergeCell ref="H35:K35"/>
    <mergeCell ref="C32:E32"/>
    <mergeCell ref="H32:K32"/>
    <mergeCell ref="J23:J24"/>
    <mergeCell ref="C24:E24"/>
    <mergeCell ref="C25:E25"/>
    <mergeCell ref="C26:E26"/>
    <mergeCell ref="C27:E27"/>
    <mergeCell ref="H27:K27"/>
    <mergeCell ref="C23:E23"/>
    <mergeCell ref="C28:E28"/>
    <mergeCell ref="J28:J31"/>
    <mergeCell ref="C29:E29"/>
    <mergeCell ref="C30:E30"/>
    <mergeCell ref="C31:E31"/>
    <mergeCell ref="C1:I1"/>
    <mergeCell ref="B4:B6"/>
    <mergeCell ref="B8:B10"/>
    <mergeCell ref="C21:E21"/>
    <mergeCell ref="B22:E22"/>
  </mergeCells>
  <pageMargins left="0.45" right="0.45" top="0.5" bottom="0.5" header="0.3" footer="0.3"/>
  <pageSetup scale="29" orientation="landscape" cellComments="asDisplayed" r:id="rId1"/>
  <headerFooter>
    <oddHeader>&amp;C&amp;"Arial,Bold"&amp;14
Contact and Other Information Sheet &amp;R&amp;"Arial,Bold"&amp;12Tab 1</oddHeader>
  </headerFooter>
  <ignoredErrors>
    <ignoredError sqref="J39"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94209" r:id="rId4" name="Check Box 1">
              <controlPr defaultSize="0" autoFill="0" autoLine="0" autoPict="0" macro="[0]!CheckBox44_Click">
                <anchor moveWithCells="1">
                  <from>
                    <xdr:col>5</xdr:col>
                    <xdr:colOff>581025</xdr:colOff>
                    <xdr:row>22</xdr:row>
                    <xdr:rowOff>0</xdr:rowOff>
                  </from>
                  <to>
                    <xdr:col>5</xdr:col>
                    <xdr:colOff>1304925</xdr:colOff>
                    <xdr:row>22</xdr:row>
                    <xdr:rowOff>476250</xdr:rowOff>
                  </to>
                </anchor>
              </controlPr>
            </control>
          </mc:Choice>
        </mc:AlternateContent>
        <mc:AlternateContent xmlns:mc="http://schemas.openxmlformats.org/markup-compatibility/2006">
          <mc:Choice Requires="x14">
            <control shapeId="94210" r:id="rId5" name="Check Box 2">
              <controlPr defaultSize="0" autoFill="0" autoLine="0" autoPict="0" macro="[0]!CheckBox44_Click">
                <anchor moveWithCells="1">
                  <from>
                    <xdr:col>5</xdr:col>
                    <xdr:colOff>581025</xdr:colOff>
                    <xdr:row>23</xdr:row>
                    <xdr:rowOff>0</xdr:rowOff>
                  </from>
                  <to>
                    <xdr:col>5</xdr:col>
                    <xdr:colOff>1304925</xdr:colOff>
                    <xdr:row>23</xdr:row>
                    <xdr:rowOff>390525</xdr:rowOff>
                  </to>
                </anchor>
              </controlPr>
            </control>
          </mc:Choice>
        </mc:AlternateContent>
        <mc:AlternateContent xmlns:mc="http://schemas.openxmlformats.org/markup-compatibility/2006">
          <mc:Choice Requires="x14">
            <control shapeId="94211" r:id="rId6" name="Check Box 3">
              <controlPr defaultSize="0" autoFill="0" autoLine="0" autoPict="0" macro="[0]!CheckBox44_Click">
                <anchor moveWithCells="1">
                  <from>
                    <xdr:col>5</xdr:col>
                    <xdr:colOff>581025</xdr:colOff>
                    <xdr:row>24</xdr:row>
                    <xdr:rowOff>0</xdr:rowOff>
                  </from>
                  <to>
                    <xdr:col>5</xdr:col>
                    <xdr:colOff>1304925</xdr:colOff>
                    <xdr:row>24</xdr:row>
                    <xdr:rowOff>409575</xdr:rowOff>
                  </to>
                </anchor>
              </controlPr>
            </control>
          </mc:Choice>
        </mc:AlternateContent>
        <mc:AlternateContent xmlns:mc="http://schemas.openxmlformats.org/markup-compatibility/2006">
          <mc:Choice Requires="x14">
            <control shapeId="94212" r:id="rId7" name="Check Box 4">
              <controlPr defaultSize="0" autoFill="0" autoLine="0" autoPict="0" macro="[0]!CheckBox44_Click">
                <anchor moveWithCells="1">
                  <from>
                    <xdr:col>5</xdr:col>
                    <xdr:colOff>581025</xdr:colOff>
                    <xdr:row>25</xdr:row>
                    <xdr:rowOff>0</xdr:rowOff>
                  </from>
                  <to>
                    <xdr:col>5</xdr:col>
                    <xdr:colOff>1304925</xdr:colOff>
                    <xdr:row>25</xdr:row>
                    <xdr:rowOff>314325</xdr:rowOff>
                  </to>
                </anchor>
              </controlPr>
            </control>
          </mc:Choice>
        </mc:AlternateContent>
        <mc:AlternateContent xmlns:mc="http://schemas.openxmlformats.org/markup-compatibility/2006">
          <mc:Choice Requires="x14">
            <control shapeId="94213" r:id="rId8" name="Check Box 5">
              <controlPr defaultSize="0" autoFill="0" autoLine="0" autoPict="0" macro="[0]!CheckBox44_Click">
                <anchor moveWithCells="1">
                  <from>
                    <xdr:col>5</xdr:col>
                    <xdr:colOff>581025</xdr:colOff>
                    <xdr:row>26</xdr:row>
                    <xdr:rowOff>0</xdr:rowOff>
                  </from>
                  <to>
                    <xdr:col>5</xdr:col>
                    <xdr:colOff>1304925</xdr:colOff>
                    <xdr:row>26</xdr:row>
                    <xdr:rowOff>352425</xdr:rowOff>
                  </to>
                </anchor>
              </controlPr>
            </control>
          </mc:Choice>
        </mc:AlternateContent>
        <mc:AlternateContent xmlns:mc="http://schemas.openxmlformats.org/markup-compatibility/2006">
          <mc:Choice Requires="x14">
            <control shapeId="94214" r:id="rId9" name="Check Box 6">
              <controlPr defaultSize="0" autoFill="0" autoLine="0" autoPict="0" macro="[0]!CheckBox44_Click">
                <anchor moveWithCells="1">
                  <from>
                    <xdr:col>5</xdr:col>
                    <xdr:colOff>581025</xdr:colOff>
                    <xdr:row>27</xdr:row>
                    <xdr:rowOff>9525</xdr:rowOff>
                  </from>
                  <to>
                    <xdr:col>5</xdr:col>
                    <xdr:colOff>1304925</xdr:colOff>
                    <xdr:row>27</xdr:row>
                    <xdr:rowOff>409575</xdr:rowOff>
                  </to>
                </anchor>
              </controlPr>
            </control>
          </mc:Choice>
        </mc:AlternateContent>
        <mc:AlternateContent xmlns:mc="http://schemas.openxmlformats.org/markup-compatibility/2006">
          <mc:Choice Requires="x14">
            <control shapeId="94215" r:id="rId10" name="Check Box 7">
              <controlPr defaultSize="0" autoFill="0" autoLine="0" autoPict="0" macro="[0]!CheckBox44_Click">
                <anchor moveWithCells="1">
                  <from>
                    <xdr:col>5</xdr:col>
                    <xdr:colOff>581025</xdr:colOff>
                    <xdr:row>28</xdr:row>
                    <xdr:rowOff>0</xdr:rowOff>
                  </from>
                  <to>
                    <xdr:col>5</xdr:col>
                    <xdr:colOff>1304925</xdr:colOff>
                    <xdr:row>28</xdr:row>
                    <xdr:rowOff>371475</xdr:rowOff>
                  </to>
                </anchor>
              </controlPr>
            </control>
          </mc:Choice>
        </mc:AlternateContent>
        <mc:AlternateContent xmlns:mc="http://schemas.openxmlformats.org/markup-compatibility/2006">
          <mc:Choice Requires="x14">
            <control shapeId="94216" r:id="rId11" name="Check Box 8">
              <controlPr defaultSize="0" autoFill="0" autoLine="0" autoPict="0" macro="[0]!CheckBox44_Click">
                <anchor moveWithCells="1">
                  <from>
                    <xdr:col>5</xdr:col>
                    <xdr:colOff>581025</xdr:colOff>
                    <xdr:row>29</xdr:row>
                    <xdr:rowOff>0</xdr:rowOff>
                  </from>
                  <to>
                    <xdr:col>5</xdr:col>
                    <xdr:colOff>1304925</xdr:colOff>
                    <xdr:row>29</xdr:row>
                    <xdr:rowOff>409575</xdr:rowOff>
                  </to>
                </anchor>
              </controlPr>
            </control>
          </mc:Choice>
        </mc:AlternateContent>
        <mc:AlternateContent xmlns:mc="http://schemas.openxmlformats.org/markup-compatibility/2006">
          <mc:Choice Requires="x14">
            <control shapeId="94217" r:id="rId12" name="Check Box 9">
              <controlPr defaultSize="0" autoFill="0" autoLine="0" autoPict="0" macro="[0]!CheckBox44_Click">
                <anchor moveWithCells="1">
                  <from>
                    <xdr:col>5</xdr:col>
                    <xdr:colOff>581025</xdr:colOff>
                    <xdr:row>30</xdr:row>
                    <xdr:rowOff>19050</xdr:rowOff>
                  </from>
                  <to>
                    <xdr:col>5</xdr:col>
                    <xdr:colOff>1304925</xdr:colOff>
                    <xdr:row>31</xdr:row>
                    <xdr:rowOff>9525</xdr:rowOff>
                  </to>
                </anchor>
              </controlPr>
            </control>
          </mc:Choice>
        </mc:AlternateContent>
        <mc:AlternateContent xmlns:mc="http://schemas.openxmlformats.org/markup-compatibility/2006">
          <mc:Choice Requires="x14">
            <control shapeId="94218" r:id="rId13" name="Check Box 10">
              <controlPr defaultSize="0" autoFill="0" autoLine="0" autoPict="0" macro="[0]!CheckBox44_Click">
                <anchor moveWithCells="1">
                  <from>
                    <xdr:col>5</xdr:col>
                    <xdr:colOff>581025</xdr:colOff>
                    <xdr:row>31</xdr:row>
                    <xdr:rowOff>0</xdr:rowOff>
                  </from>
                  <to>
                    <xdr:col>5</xdr:col>
                    <xdr:colOff>1304925</xdr:colOff>
                    <xdr:row>32</xdr:row>
                    <xdr:rowOff>19050</xdr:rowOff>
                  </to>
                </anchor>
              </controlPr>
            </control>
          </mc:Choice>
        </mc:AlternateContent>
        <mc:AlternateContent xmlns:mc="http://schemas.openxmlformats.org/markup-compatibility/2006">
          <mc:Choice Requires="x14">
            <control shapeId="94219" r:id="rId14" name="Check Box 11">
              <controlPr defaultSize="0" autoFill="0" autoLine="0" autoPict="0" macro="[0]!CheckBox44_Click">
                <anchor moveWithCells="1">
                  <from>
                    <xdr:col>5</xdr:col>
                    <xdr:colOff>581025</xdr:colOff>
                    <xdr:row>32</xdr:row>
                    <xdr:rowOff>0</xdr:rowOff>
                  </from>
                  <to>
                    <xdr:col>5</xdr:col>
                    <xdr:colOff>1304925</xdr:colOff>
                    <xdr:row>32</xdr:row>
                    <xdr:rowOff>447675</xdr:rowOff>
                  </to>
                </anchor>
              </controlPr>
            </control>
          </mc:Choice>
        </mc:AlternateContent>
        <mc:AlternateContent xmlns:mc="http://schemas.openxmlformats.org/markup-compatibility/2006">
          <mc:Choice Requires="x14">
            <control shapeId="94220" r:id="rId15" name="Check Box 12">
              <controlPr defaultSize="0" autoFill="0" autoLine="0" autoPict="0" macro="[0]!CheckBox44_Click">
                <anchor moveWithCells="1">
                  <from>
                    <xdr:col>5</xdr:col>
                    <xdr:colOff>581025</xdr:colOff>
                    <xdr:row>33</xdr:row>
                    <xdr:rowOff>0</xdr:rowOff>
                  </from>
                  <to>
                    <xdr:col>5</xdr:col>
                    <xdr:colOff>1304925</xdr:colOff>
                    <xdr:row>33</xdr:row>
                    <xdr:rowOff>409575</xdr:rowOff>
                  </to>
                </anchor>
              </controlPr>
            </control>
          </mc:Choice>
        </mc:AlternateContent>
        <mc:AlternateContent xmlns:mc="http://schemas.openxmlformats.org/markup-compatibility/2006">
          <mc:Choice Requires="x14">
            <control shapeId="94221" r:id="rId16" name="Check Box 13">
              <controlPr defaultSize="0" autoFill="0" autoLine="0" autoPict="0" macro="[0]!CheckBox44_Click">
                <anchor moveWithCells="1">
                  <from>
                    <xdr:col>5</xdr:col>
                    <xdr:colOff>581025</xdr:colOff>
                    <xdr:row>34</xdr:row>
                    <xdr:rowOff>0</xdr:rowOff>
                  </from>
                  <to>
                    <xdr:col>5</xdr:col>
                    <xdr:colOff>1304925</xdr:colOff>
                    <xdr:row>34</xdr:row>
                    <xdr:rowOff>390525</xdr:rowOff>
                  </to>
                </anchor>
              </controlPr>
            </control>
          </mc:Choice>
        </mc:AlternateContent>
        <mc:AlternateContent xmlns:mc="http://schemas.openxmlformats.org/markup-compatibility/2006">
          <mc:Choice Requires="x14">
            <control shapeId="94222" r:id="rId17" name="Check Box 14">
              <controlPr defaultSize="0" autoFill="0" autoLine="0" autoPict="0" macro="[0]!CheckBox44_Click">
                <anchor moveWithCells="1">
                  <from>
                    <xdr:col>5</xdr:col>
                    <xdr:colOff>581025</xdr:colOff>
                    <xdr:row>35</xdr:row>
                    <xdr:rowOff>0</xdr:rowOff>
                  </from>
                  <to>
                    <xdr:col>5</xdr:col>
                    <xdr:colOff>1304925</xdr:colOff>
                    <xdr:row>35</xdr:row>
                    <xdr:rowOff>371475</xdr:rowOff>
                  </to>
                </anchor>
              </controlPr>
            </control>
          </mc:Choice>
        </mc:AlternateContent>
        <mc:AlternateContent xmlns:mc="http://schemas.openxmlformats.org/markup-compatibility/2006">
          <mc:Choice Requires="x14">
            <control shapeId="94223" r:id="rId18" name="Check Box 15">
              <controlPr defaultSize="0" autoFill="0" autoLine="0" autoPict="0" macro="[0]!CheckBox44_Click">
                <anchor moveWithCells="1">
                  <from>
                    <xdr:col>5</xdr:col>
                    <xdr:colOff>581025</xdr:colOff>
                    <xdr:row>36</xdr:row>
                    <xdr:rowOff>9525</xdr:rowOff>
                  </from>
                  <to>
                    <xdr:col>5</xdr:col>
                    <xdr:colOff>1304925</xdr:colOff>
                    <xdr:row>37</xdr:row>
                    <xdr:rowOff>9525</xdr:rowOff>
                  </to>
                </anchor>
              </controlPr>
            </control>
          </mc:Choice>
        </mc:AlternateContent>
        <mc:AlternateContent xmlns:mc="http://schemas.openxmlformats.org/markup-compatibility/2006">
          <mc:Choice Requires="x14">
            <control shapeId="94224" r:id="rId19" name="Check Box 16">
              <controlPr defaultSize="0" autoFill="0" autoLine="0" autoPict="0" macro="[0]!CheckBox44_Click">
                <anchor moveWithCells="1">
                  <from>
                    <xdr:col>5</xdr:col>
                    <xdr:colOff>581025</xdr:colOff>
                    <xdr:row>37</xdr:row>
                    <xdr:rowOff>0</xdr:rowOff>
                  </from>
                  <to>
                    <xdr:col>5</xdr:col>
                    <xdr:colOff>1304925</xdr:colOff>
                    <xdr:row>38</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B1:B11"/>
  <sheetViews>
    <sheetView showGridLines="0" zoomScaleNormal="100" zoomScaleSheetLayoutView="100" workbookViewId="0">
      <selection activeCell="F30" sqref="F30"/>
    </sheetView>
  </sheetViews>
  <sheetFormatPr defaultColWidth="9.28515625" defaultRowHeight="12.75" x14ac:dyDescent="0.2"/>
  <cols>
    <col min="1" max="1" width="3.28515625" style="13" customWidth="1"/>
    <col min="2" max="2" width="128.28515625" style="13" customWidth="1"/>
    <col min="3" max="16384" width="9.28515625" style="13"/>
  </cols>
  <sheetData>
    <row r="1" spans="2:2" x14ac:dyDescent="0.2">
      <c r="B1" s="27"/>
    </row>
    <row r="2" spans="2:2" x14ac:dyDescent="0.2">
      <c r="B2" s="26"/>
    </row>
    <row r="3" spans="2:2" x14ac:dyDescent="0.2">
      <c r="B3" s="26"/>
    </row>
    <row r="4" spans="2:2" x14ac:dyDescent="0.2">
      <c r="B4" s="26"/>
    </row>
    <row r="5" spans="2:2" x14ac:dyDescent="0.2">
      <c r="B5" s="26"/>
    </row>
    <row r="6" spans="2:2" x14ac:dyDescent="0.2">
      <c r="B6" s="26"/>
    </row>
    <row r="7" spans="2:2" x14ac:dyDescent="0.2">
      <c r="B7" s="27"/>
    </row>
    <row r="8" spans="2:2" x14ac:dyDescent="0.2">
      <c r="B8" s="27"/>
    </row>
    <row r="10" spans="2:2" x14ac:dyDescent="0.2">
      <c r="B10" s="27"/>
    </row>
    <row r="11" spans="2:2" x14ac:dyDescent="0.2">
      <c r="B11" s="27"/>
    </row>
  </sheetData>
  <pageMargins left="0.7" right="0.7" top="0.75" bottom="0.75" header="0.3" footer="0.3"/>
  <pageSetup scale="75" orientation="portrait" r:id="rId1"/>
  <headerFooter>
    <oddHeader>&amp;C&amp;"Arial,Bold"&amp;14
Program Report&amp;R&amp;"Arial,Bold"&amp;12Tab 2</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11</vt:i4>
      </vt:variant>
    </vt:vector>
  </HeadingPairs>
  <TitlesOfParts>
    <vt:vector size="33" baseType="lpstr">
      <vt:lpstr>Data</vt:lpstr>
      <vt:lpstr>Contact Info </vt:lpstr>
      <vt:lpstr>Sheet4</vt:lpstr>
      <vt:lpstr>PC1463.007</vt:lpstr>
      <vt:lpstr>Categories</vt:lpstr>
      <vt:lpstr>Category Tasks</vt:lpstr>
      <vt:lpstr>Activities </vt:lpstr>
      <vt:lpstr>Contact Data </vt:lpstr>
      <vt:lpstr> Program Report</vt:lpstr>
      <vt:lpstr>Performance Report</vt:lpstr>
      <vt:lpstr>Annual Financial Report </vt:lpstr>
      <vt:lpstr>Current Period</vt:lpstr>
      <vt:lpstr>Transfer Worksheet</vt:lpstr>
      <vt:lpstr>Prior Periods</vt:lpstr>
      <vt:lpstr>Combined Totals</vt:lpstr>
      <vt:lpstr>GRR and SR</vt:lpstr>
      <vt:lpstr>VR and Other </vt:lpstr>
      <vt:lpstr>Quality Checklist </vt:lpstr>
      <vt:lpstr>Annual Financial Report FINAL</vt:lpstr>
      <vt:lpstr>Sheet2</vt:lpstr>
      <vt:lpstr>Code2</vt:lpstr>
      <vt:lpstr>Code</vt:lpstr>
      <vt:lpstr>' Program Report'!Print_Area</vt:lpstr>
      <vt:lpstr>'Activities '!Print_Area</vt:lpstr>
      <vt:lpstr>Categories!Print_Area</vt:lpstr>
      <vt:lpstr>'Category Tasks'!Print_Area</vt:lpstr>
      <vt:lpstr>'Contact Data '!Print_Area</vt:lpstr>
      <vt:lpstr>'Contact Info '!Print_Area</vt:lpstr>
      <vt:lpstr>'Current Period'!Print_Area</vt:lpstr>
      <vt:lpstr>PC1463.007!Print_Area</vt:lpstr>
      <vt:lpstr>'Prior Periods'!Print_Area</vt:lpstr>
      <vt:lpstr>'Quality Checklist '!Print_Area</vt:lpstr>
      <vt:lpstr>'VR and Other '!Print_Area</vt:lpstr>
    </vt:vector>
  </TitlesOfParts>
  <Company>Superior Court of California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Lira, Maria</dc:creator>
  <cp:lastModifiedBy>MLira</cp:lastModifiedBy>
  <cp:lastPrinted>2019-06-27T16:57:54Z</cp:lastPrinted>
  <dcterms:created xsi:type="dcterms:W3CDTF">2004-04-01T16:44:32Z</dcterms:created>
  <dcterms:modified xsi:type="dcterms:W3CDTF">2021-05-05T17:18:05Z</dcterms:modified>
</cp:coreProperties>
</file>