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30" windowWidth="15480" windowHeight="11640" tabRatio="912" activeTab="0"/>
  </bookViews>
  <sheets>
    <sheet name="TOC" sheetId="1" r:id="rId1"/>
    <sheet name="VII-1. Total Cost Summary" sheetId="2" r:id="rId2"/>
    <sheet name="VII-2. Upgrade" sheetId="3" r:id="rId3"/>
    <sheet name="VII-3a. Opt New Func Config" sheetId="4" r:id="rId4"/>
    <sheet name="VII-3b. Opt New Func Deploy" sheetId="5" r:id="rId5"/>
    <sheet name="VII-4. Opt Existing Func Deploy" sheetId="6" r:id="rId6"/>
    <sheet name="VII-5. M&amp;O Support" sheetId="7" r:id="rId7"/>
    <sheet name="VII-6. Labor Rates" sheetId="8" r:id="rId8"/>
    <sheet name="VII-7. Software" sheetId="9" r:id="rId9"/>
    <sheet name="VII-8. Hardware" sheetId="10" r:id="rId10"/>
    <sheet name="VII-9. Payment Schedule" sheetId="11" r:id="rId11"/>
    <sheet name="VII-10. Pricing Assumptions" sheetId="12" r:id="rId12"/>
  </sheets>
  <definedNames>
    <definedName name="OLE_LINK5" localSheetId="2">'VII-2. Upgrade'!$A$86</definedName>
    <definedName name="_xlnm.Print_Area" localSheetId="0">'TOC'!$A$1:$B$17</definedName>
  </definedNames>
  <calcPr fullCalcOnLoad="1"/>
</workbook>
</file>

<file path=xl/sharedStrings.xml><?xml version="1.0" encoding="utf-8"?>
<sst xmlns="http://schemas.openxmlformats.org/spreadsheetml/2006/main" count="1877" uniqueCount="356">
  <si>
    <t>Extra Large (Los Angeles)</t>
  </si>
  <si>
    <t>SAP vs. Utility</t>
  </si>
  <si>
    <t>VII-5. M&amp;O Support Costs</t>
  </si>
  <si>
    <t>VII-6. Labor Rates</t>
  </si>
  <si>
    <t>VII-9. Payment Schedule</t>
  </si>
  <si>
    <t>VII-8. Hardware Costs</t>
  </si>
  <si>
    <t>VII-7. Software Costs</t>
  </si>
  <si>
    <t>Worksheet for Bidder to provide Hourly Rates and Composite Rates.</t>
  </si>
  <si>
    <t>Other (specify)</t>
  </si>
  <si>
    <t>Description</t>
  </si>
  <si>
    <t>Worksheet Title / Hyperlink</t>
  </si>
  <si>
    <t>Notes:</t>
  </si>
  <si>
    <t>Hardware</t>
  </si>
  <si>
    <t>Hardware Costs</t>
  </si>
  <si>
    <t>Hours</t>
  </si>
  <si>
    <t>Warranty Services</t>
  </si>
  <si>
    <t>Composite Rate</t>
  </si>
  <si>
    <t>Maintenance and Operations Support</t>
  </si>
  <si>
    <t>Staff Position</t>
  </si>
  <si>
    <t>Name of Deliverable</t>
  </si>
  <si>
    <t>Payment Frequency</t>
  </si>
  <si>
    <t>Monthly</t>
  </si>
  <si>
    <t>M&amp;O-1</t>
  </si>
  <si>
    <t>M&amp;O-2</t>
  </si>
  <si>
    <t>Name of Service</t>
  </si>
  <si>
    <t>Payment Schedule</t>
  </si>
  <si>
    <t>No Charge</t>
  </si>
  <si>
    <t>Operating System</t>
  </si>
  <si>
    <t>Quantity</t>
  </si>
  <si>
    <t>Earliest Proposed Purchase Date</t>
  </si>
  <si>
    <t>Item 1</t>
  </si>
  <si>
    <t>Item 2</t>
  </si>
  <si>
    <t>Hardware Item</t>
  </si>
  <si>
    <t>Per Unit Cost</t>
  </si>
  <si>
    <t>Item 3</t>
  </si>
  <si>
    <t>Pay Item #</t>
  </si>
  <si>
    <t>Table of Contents</t>
  </si>
  <si>
    <t>Total Cost Summary</t>
  </si>
  <si>
    <t>Total Ongoing Costs</t>
  </si>
  <si>
    <t>Total Costs</t>
  </si>
  <si>
    <t>Hardware Specifications</t>
  </si>
  <si>
    <t>Total
One-time
Costs</t>
  </si>
  <si>
    <t xml:space="preserve">Total Implementation  </t>
  </si>
  <si>
    <t>Total
Costs</t>
  </si>
  <si>
    <t>COTS Software Specifications</t>
  </si>
  <si>
    <t xml:space="preserve">
Brand Name</t>
  </si>
  <si>
    <t>Module Name</t>
  </si>
  <si>
    <t>Version
Number</t>
  </si>
  <si>
    <t>License Type
(e.g., enterprise, per user, per server)</t>
  </si>
  <si>
    <t>Compo-site Weight %</t>
  </si>
  <si>
    <t>Year 1
M&amp;O</t>
  </si>
  <si>
    <t>Year 2
M&amp;O</t>
  </si>
  <si>
    <t>Year 3
M&amp;O</t>
  </si>
  <si>
    <t>Year 4
M&amp;O</t>
  </si>
  <si>
    <t>Year 5
M&amp;O</t>
  </si>
  <si>
    <t>Hourly Rate
Year 1
M&amp;O</t>
  </si>
  <si>
    <t>Hourly Rate
Year 2
M&amp;O</t>
  </si>
  <si>
    <t>Hourly Rate
Year 3
M&amp;O</t>
  </si>
  <si>
    <t>Hourly Rate
Year 4
M&amp;O</t>
  </si>
  <si>
    <t>Hourly Rate
Year 5
M&amp;O</t>
  </si>
  <si>
    <t>Total Hardware</t>
  </si>
  <si>
    <t>Payment Item #</t>
  </si>
  <si>
    <t>Detailed Description 
(e.g., number of processors, amount and type of storage and memory, type of network card)</t>
  </si>
  <si>
    <t>Maintenance and Operation Support Hourly Rates</t>
  </si>
  <si>
    <t>M&amp;O Support Hours</t>
  </si>
  <si>
    <t>Manu-
facturer</t>
  </si>
  <si>
    <t>Compo-site Rate
Year 4
M&amp;O</t>
  </si>
  <si>
    <t>Compo-site Rate
Year 3
M&amp;O</t>
  </si>
  <si>
    <t>Compo-site Rate
Year 2
M&amp;O</t>
  </si>
  <si>
    <t>Senior</t>
  </si>
  <si>
    <t>Junior</t>
  </si>
  <si>
    <t>Hard-ware Item #</t>
  </si>
  <si>
    <t>Total M&amp;O Support</t>
  </si>
  <si>
    <t>Compo-site Rate
Year 5
M&amp;O</t>
  </si>
  <si>
    <t>Compo
-site
Rate
Year 1
M&amp;O</t>
  </si>
  <si>
    <t>Phoenix Program Cost Workbook</t>
  </si>
  <si>
    <t>Bidder:</t>
  </si>
  <si>
    <t>Worksheet for Bidder to itemize all one-time and ongoing software costs.</t>
  </si>
  <si>
    <t>Worksheet for Bidder to itemize all one-time and ongoing hardware costs.</t>
  </si>
  <si>
    <t>Worksheet for Bidder to describe the payment schedule.</t>
  </si>
  <si>
    <t>Worksheet for Bidder to provide a summary of the total proposed costs.</t>
  </si>
  <si>
    <t>Bidder or Subcon-tractor Name</t>
  </si>
  <si>
    <t>M&amp;O Support Payment Schedule</t>
  </si>
  <si>
    <t>Project Percentage Total</t>
  </si>
  <si>
    <t>Labor Rates</t>
  </si>
  <si>
    <t xml:space="preserve">Hourly Rate  </t>
  </si>
  <si>
    <t>Compo-
site
Rate</t>
  </si>
  <si>
    <t>Small</t>
  </si>
  <si>
    <t>Medium</t>
  </si>
  <si>
    <t>Large</t>
  </si>
  <si>
    <t>Hours Per Court</t>
  </si>
  <si>
    <t>Number of Courts</t>
  </si>
  <si>
    <t>Software</t>
  </si>
  <si>
    <t>Total Evaluated Costs including One-time Costs and Five (5) Years of Ongoing Costs</t>
  </si>
  <si>
    <t>Software Costs</t>
  </si>
  <si>
    <t>Total Software</t>
  </si>
  <si>
    <t>Soft-ware Item #</t>
  </si>
  <si>
    <t>Software Item</t>
  </si>
  <si>
    <t>Maximum Percentage for each Deliverable Group</t>
  </si>
  <si>
    <t xml:space="preserve">1. The Proposal shall list the proposed software manufacturer, brand name, module name and version number for the items being proposed.  </t>
  </si>
  <si>
    <t>1. The Bidder shall describe all proposed hardware.</t>
  </si>
  <si>
    <t xml:space="preserve">2. All costs associated with the purchase, delivery to the AOC-specified site, licenses (e.g., operating system) of the hardware shall be loaded into the Per Unit Cost. The Bidder shall be responsible for the risk of loss or damages that occur during delivery of the equipment. </t>
  </si>
  <si>
    <t xml:space="preserve">4. The Bidder may insert additional rows as required.  It is the responsibility of the Bidder to ensure spreadsheet calculations are correct.  </t>
  </si>
  <si>
    <t>5. All hardware/software and associated warranty and maintenance documents must be purchased in the AOC's name. The Bidder must provide to the AOC all documentation related to hardware/software purchases including, but not limited to invoices, packing slips, license agreements, and other details that may be required for audit and accounting.</t>
  </si>
  <si>
    <t>6. Hardware Items in the Hardware Costs table shall correspond to the Hardware Items in the Hardware Specifications table.</t>
  </si>
  <si>
    <t>VII-1. Total Cost Summary</t>
  </si>
  <si>
    <t xml:space="preserve">3. Bidders may insert additional rows as required.  It is the responsibility of the Bidder to ensure spreadsheet calculations are correct.  </t>
  </si>
  <si>
    <t>Optional Configuration Project 1: Accounts Payable</t>
  </si>
  <si>
    <t>Optional Configuration Project 2: Accounts Receivable</t>
  </si>
  <si>
    <t>Optional Configuration Project 3: Grants Management</t>
  </si>
  <si>
    <t>Optional Configuration Project 4: Procurement</t>
  </si>
  <si>
    <t>Optional Configuration Project 5: Project Systems</t>
  </si>
  <si>
    <t>Optional Configuration Project 6: Asset Accounting</t>
  </si>
  <si>
    <t>Optional Configuration Project 7: Budget Preparation and Planning</t>
  </si>
  <si>
    <t>Optional Configuration Project 8: Inventory Management</t>
  </si>
  <si>
    <t>Optional Configuration Project 9: Travel Management</t>
  </si>
  <si>
    <t>Optional Configuration Project 10: Treasury</t>
  </si>
  <si>
    <t>Optional Configuration Project 12: Learning Solution</t>
  </si>
  <si>
    <t>Optional Configuration Project 13: Performance Management</t>
  </si>
  <si>
    <t>Optional Configuration Project 14: Recruitment</t>
  </si>
  <si>
    <t>Optional Configuration Project 15: Succession Management</t>
  </si>
  <si>
    <t>Optional Configuration Project 16: Training and Events</t>
  </si>
  <si>
    <t>Optional Configuration Project 11: Benefits Administration (COBRA)</t>
  </si>
  <si>
    <t>Optional Deployment Project 2: Accounts Receivable</t>
  </si>
  <si>
    <t>Optional Deployment Project 3: Grants Management</t>
  </si>
  <si>
    <t>Optional Deployment Project 4: Procurement</t>
  </si>
  <si>
    <t>Optional Deployment Project 1: Accounts Payable</t>
  </si>
  <si>
    <t>Optional Deployment Project 5: Project Systems</t>
  </si>
  <si>
    <t>Optional Deployment Project 6: Asset Accounting</t>
  </si>
  <si>
    <t>Optional Deployment Project 7: Budget Preparation and Planning</t>
  </si>
  <si>
    <t>Optional Deployment Project 8: Inventory Management</t>
  </si>
  <si>
    <t>Optional Deployment Project 9: Travel Management</t>
  </si>
  <si>
    <t>Optional Deployment Project 10: Treasury</t>
  </si>
  <si>
    <t>Optional Deployment Project 11: Benefits Administration (COBRA)</t>
  </si>
  <si>
    <t>Optional Deployment Project 12: Learning Solution</t>
  </si>
  <si>
    <t>Optional Deployment Project 13: Performance Management</t>
  </si>
  <si>
    <t>Optional Deployment Project 14: Recruitment</t>
  </si>
  <si>
    <t>Optional Deployment Project 15: Succession Management</t>
  </si>
  <si>
    <t>Optional Deployment Project 16: Training and Events</t>
  </si>
  <si>
    <t>M&amp;O-3</t>
  </si>
  <si>
    <t>Up to two 1-year Optional Extension Periods of M&amp;O Support</t>
  </si>
  <si>
    <t>One 3-year term of M&amp;O Support</t>
  </si>
  <si>
    <t>Deliverable Group</t>
  </si>
  <si>
    <t>Project Preparation</t>
  </si>
  <si>
    <t>Business Blueprint</t>
  </si>
  <si>
    <t>Realization</t>
  </si>
  <si>
    <t>Final Preparation</t>
  </si>
  <si>
    <t>Go Live and Deployment Support</t>
  </si>
  <si>
    <t>Optional Termination Assistance Services</t>
  </si>
  <si>
    <t>Item #</t>
  </si>
  <si>
    <t>Pricing Assumptions</t>
  </si>
  <si>
    <t>VII-2. Upgrade Project Costs</t>
  </si>
  <si>
    <t>VII-3b. Optional New Functionality Deployment Projects Costs</t>
  </si>
  <si>
    <t>VII-3a. Optional New Functionality Configuration Projects Costs</t>
  </si>
  <si>
    <t>Worksheet for one-time Upgrade Project costs.</t>
  </si>
  <si>
    <t>Worksheet for Bidder to provide Pricing Assumptions.</t>
  </si>
  <si>
    <t>VII-10. Pricing Assumptions</t>
  </si>
  <si>
    <t>Pricing Scenario:</t>
  </si>
  <si>
    <t>&lt;Select Pricing Scenario&gt;</t>
  </si>
  <si>
    <t>&lt;Bidder Name&gt;</t>
  </si>
  <si>
    <t>Upgrade Project</t>
  </si>
  <si>
    <t>Optional New Functionality Projects</t>
  </si>
  <si>
    <t>Optional Existing Functionality Projects</t>
  </si>
  <si>
    <t>Optional Deployment Project 19: Human Resources/Payroll</t>
  </si>
  <si>
    <t>Optional Deployment Project 20: Trust Accounting</t>
  </si>
  <si>
    <t>Optional Deployment Project 18: Remaining Finance Functionality to LA</t>
  </si>
  <si>
    <t>Semi-Small</t>
  </si>
  <si>
    <t>Stanislaus</t>
  </si>
  <si>
    <t>Siskiyou</t>
  </si>
  <si>
    <t>San Bernardino</t>
  </si>
  <si>
    <t xml:space="preserve">San Diego </t>
  </si>
  <si>
    <t>3. Los Angeles is the only court that requires deployment of its remaining existing Financial functionality.</t>
  </si>
  <si>
    <t>4. All courts except Lakeside, Riverside, Sacramento, Santa Cruz, Stanislaus, and Siskiyou require Deployment of exisiting Human Resources/Payroll Functionality.</t>
  </si>
  <si>
    <t>5. All courts except San Bernardino, San Diego, and Stanislaus require Deployment of exisiting Trust Accounting Functionality.</t>
  </si>
  <si>
    <t>HR/Payroll</t>
  </si>
  <si>
    <t>= 2 Large</t>
  </si>
  <si>
    <t>= 1 Medium</t>
  </si>
  <si>
    <t>= 55</t>
  </si>
  <si>
    <t>Number of Courts already on Trust Accounting</t>
  </si>
  <si>
    <t>Termination Assistance Hours</t>
  </si>
  <si>
    <t>Upgrade Project Hourly Rates</t>
  </si>
  <si>
    <t>Need to populate table with Staff Positions from BCP</t>
  </si>
  <si>
    <t>3. The Bidder required to hold pricing firm throughout the term of the Agreement, including optional renewal terms, without regard to the estimated annual percentages.</t>
  </si>
  <si>
    <t>3. Costs shall include all environments (e.g., development, quality1, quality2, training, stage, and production).</t>
  </si>
  <si>
    <t>Environ-ment (e.g., Dev, Q1, Q2, Training, Stage, Production)</t>
  </si>
  <si>
    <t>Detailed Description
(e.g., functionality, purpose, for which projects)</t>
  </si>
  <si>
    <t>Upgrade Project Costs</t>
  </si>
  <si>
    <t>M&amp;O Support Costs</t>
  </si>
  <si>
    <t>1. Use the tables on this worksheet to provide Bidder/subcontractor hourly labor rates for the various classifications and grades of project personnel.</t>
  </si>
  <si>
    <t>2. Bidder/subcontractor hourly labor rates must be inclusive of all travel, per diem, and any other related expenses.</t>
  </si>
  <si>
    <t>1. All tasks associated with the Upgrade Project services proposed shall be included in the total one-time cost for that service.</t>
  </si>
  <si>
    <t>Optional Configuration Project 17: Business Intelligence/Reporting</t>
  </si>
  <si>
    <t>Optional Deployment Project 17: Business Intelligence/Reporting</t>
  </si>
  <si>
    <t xml:space="preserve">Lake </t>
  </si>
  <si>
    <t xml:space="preserve">Riverside </t>
  </si>
  <si>
    <t xml:space="preserve">Sacramento </t>
  </si>
  <si>
    <t xml:space="preserve">Santa Cruz </t>
  </si>
  <si>
    <t xml:space="preserve">= 1 Medium </t>
  </si>
  <si>
    <t>Trust</t>
  </si>
  <si>
    <t>= 3 Semi-Small</t>
  </si>
  <si>
    <t>1. The Bidder shall list all deliverables as part of its Proposed Solution.</t>
  </si>
  <si>
    <t>REFERENCE (Section, Page, Paragraph)</t>
  </si>
  <si>
    <t>Rationale</t>
  </si>
  <si>
    <t>Cost Impact if the Assumption Turns out Not to be Valid</t>
  </si>
  <si>
    <t>2. The Bidder shall provide pricing consistent with the following:
 - Apply the pricing in accordance with the MSA Terms and Conditions and Mandatory Requirements of the RFP.
 - Clearly identify and explain all of the pricing assumptions made, upon which pricing is predicated including the cost/pricing impact if the assumption turns out not to be valid.
 - State if any charge is subject to special conditions, and clearly specify those conditions and quantify their impact upon the charges.</t>
  </si>
  <si>
    <t>Upgrade Project Payment Schedule</t>
  </si>
  <si>
    <t>4. All deliverables shall be considered Conditionally Accepted subject to a 15% retention which shall be contingent upon Final Acceptance of the associated project.</t>
  </si>
  <si>
    <t>1. Pricing shall be based on the AOC's provided Master Services Agreement (MSA) terms and conditions and Mandatory Requirements of the RFP (not the Bidder's exceptions to the MSA Terms and Conditions). The Bidder is required to state all Pricing Assumptions upon which its pricing is being determined. Insert as many lines as necessary. Assumptions shall not conflict with MSA terms and conditions or Mandatory Requirements of this RFP.</t>
  </si>
  <si>
    <t>Scenario 1. Individual-Project Pricing</t>
  </si>
  <si>
    <t>Scenario 2. Full-Execution Pricing</t>
  </si>
  <si>
    <t>Senior/ Junior</t>
  </si>
  <si>
    <t>Application Developer</t>
  </si>
  <si>
    <t>Portal Specialist</t>
  </si>
  <si>
    <t>Functional Expert</t>
  </si>
  <si>
    <t>Basis Technical Specialist</t>
  </si>
  <si>
    <t>Interface Technical Lead</t>
  </si>
  <si>
    <t>Interface Developer</t>
  </si>
  <si>
    <t>Report Developer</t>
  </si>
  <si>
    <t xml:space="preserve">2. It is the responsibility of the Bidder to ensure spreadsheet calculations are correct.  </t>
  </si>
  <si>
    <t>3. Although Optional Termination Assistance Services could occur at the end of any of M&amp;O Years 3, 4, or 5, Bidders must provide Year 5 Termination Assistance Services costs for evaluation purposes only.</t>
  </si>
  <si>
    <t>Composite Rate for M&amp;O Support</t>
  </si>
  <si>
    <t>Program Director</t>
  </si>
  <si>
    <t>Project Manager</t>
  </si>
  <si>
    <t>Project Integration Manager</t>
  </si>
  <si>
    <t>Technical Lead</t>
  </si>
  <si>
    <t>Funds Management Lead</t>
  </si>
  <si>
    <t>Business Intelligence Lead</t>
  </si>
  <si>
    <t>Procurement Lead</t>
  </si>
  <si>
    <t>Testing Lead</t>
  </si>
  <si>
    <t>Organizational Readiness Manager</t>
  </si>
  <si>
    <t>Project Planner</t>
  </si>
  <si>
    <t>Contract Manager</t>
  </si>
  <si>
    <t>Functional Team Lead</t>
  </si>
  <si>
    <t>Employee Self-Service and Manager Self-Service Lead</t>
  </si>
  <si>
    <t>Human Resources/Payroll Lead</t>
  </si>
  <si>
    <t>4. If the Bidder's existing titles differ from those listed for projects, it must map its titles to the listed categories to the extent possible and provide its mapping reference in Form VII-10, Pricing Assumptions Worksheet.</t>
  </si>
  <si>
    <t>5. Bidders may insert additional rows as required for Projects. It is the responsibility of the Bidder to ensure spreadsheet calculations are correct.</t>
  </si>
  <si>
    <t>Business Warehouse Data Extractor / Configurator</t>
  </si>
  <si>
    <t>6. The Composite Rate Percentages for Projects shall correspond to the associated Staff Position level of effort and the total must equal 100%.</t>
  </si>
  <si>
    <t>3. The Bidder may include additional Staff Position titles to accurately represent the classifications it uses for describing the various classifications and grades of its Projects personnel, but it must include at a minimum all Key Positions listed in the tables above.</t>
  </si>
  <si>
    <t>2. Costs shall include an licensing that covers all environments (e.g., development, quality1, quality2, training, stage, production).</t>
  </si>
  <si>
    <t xml:space="preserve">4. All costs associated with the purchase, delivery, installation, inspection, licenses and production of the COTS software components shall be loaded into the Software Cost.   </t>
  </si>
  <si>
    <t xml:space="preserve">5. Bidders may insert additional rows as required.  It is the responsibility of the Bidder to ensure spreadsheet calculations are correct.  </t>
  </si>
  <si>
    <t>6. All software and associated warranty and maintenance documents must be purchased in the AOC's name. The Bidder must provide to the AOC all documentation related to software purchases including, but not limited to invoices, packing slips, license agreements, and other details that may be required for audit and accounting.</t>
  </si>
  <si>
    <t>7. Software Items in the Software Costs table shall correspond to the Software Items in the Software Specifications table.</t>
  </si>
  <si>
    <t>Optional Existing Functionality Projects Costs</t>
  </si>
  <si>
    <t>Optional Existing Functionality Projects Total Cost Summary</t>
  </si>
  <si>
    <t>Optional New Functionality Deployment Projects and Existing Functionality Projects Hourly Rates</t>
  </si>
  <si>
    <t>Optional New Functionality Configuration Projects Hourly Rates</t>
  </si>
  <si>
    <t>Optional New Functionality Deployment Projects Costs</t>
  </si>
  <si>
    <t>Optional New Functionality Deployment Projects Total Cost Summary</t>
  </si>
  <si>
    <t>VII-4. Optional Existing Functionality Projects Costs</t>
  </si>
  <si>
    <t>Worksheet for one-time Optional New Functionality Configuration Projects costs.</t>
  </si>
  <si>
    <t>Worksheet for one-time Optional New Functionality Deployment Projects costs.</t>
  </si>
  <si>
    <t>Worksheet for one-time Optional Existing Functionality Projects costs.</t>
  </si>
  <si>
    <t>Worksheet for Bidder to provide ongoing Maintenance and Operations (M&amp;O) Support costs.</t>
  </si>
  <si>
    <t>Optional New Functionality Configuration Projects Payment Schedule</t>
  </si>
  <si>
    <t>Optional New Functionality Deployment Projects and Optional Existing Functionality Projects Payment Schedule</t>
  </si>
  <si>
    <t>Optional New Functionality Configuration Projects Costs</t>
  </si>
  <si>
    <t>Optional New Functionality Configuration Projects Total Cost Summary</t>
  </si>
  <si>
    <t>1. All tasks associated with the Maintenance and Operations (M&amp;O) Support services proposed shall be included in the Total Ongoing Costs based on the Composite Rate for M&amp;O Support from Form VII-6, Labor Rates.</t>
  </si>
  <si>
    <r>
      <t xml:space="preserve">Percent of  Project Cost in Year 1
</t>
    </r>
    <r>
      <rPr>
        <sz val="8"/>
        <rFont val="Arial"/>
        <family val="2"/>
      </rPr>
      <t>(Not to Exceed %)</t>
    </r>
  </si>
  <si>
    <r>
      <t xml:space="preserve">Percent of  Project Cost in Year 2
</t>
    </r>
    <r>
      <rPr>
        <sz val="8"/>
        <rFont val="Arial"/>
        <family val="2"/>
      </rPr>
      <t>(Not to Exceed %)</t>
    </r>
  </si>
  <si>
    <r>
      <t xml:space="preserve">Percent of  Project Cost in Year 3
</t>
    </r>
    <r>
      <rPr>
        <sz val="8"/>
        <rFont val="Arial"/>
        <family val="2"/>
      </rPr>
      <t>(Not to Exceed %)</t>
    </r>
  </si>
  <si>
    <r>
      <t xml:space="preserve">Total Percent of  Project Cost
</t>
    </r>
    <r>
      <rPr>
        <sz val="8"/>
        <rFont val="Arial"/>
        <family val="2"/>
      </rPr>
      <t>(Not to Exceed %)</t>
    </r>
  </si>
  <si>
    <t>1.   Program Plan (consolidation of individual project plans)</t>
  </si>
  <si>
    <t>2.   Project Plan</t>
  </si>
  <si>
    <t>3.   Project Status Reports (including deliverable status reports, issues, risks, plan vs. actual status, etc.)</t>
  </si>
  <si>
    <t>4.   Global Blueprint</t>
  </si>
  <si>
    <t>5.   Communication Strategy</t>
  </si>
  <si>
    <t>6.   Configured Hardware Environments (sandbox and development)</t>
  </si>
  <si>
    <t>7.   End-User Training Strategy</t>
  </si>
  <si>
    <t>8.   Issue Management and Resolution Strategy</t>
  </si>
  <si>
    <t>9.   Project Charter</t>
  </si>
  <si>
    <t>10.   Project Management Plan</t>
  </si>
  <si>
    <t>11.   Project Scope Change Plan</t>
  </si>
  <si>
    <t>12.   Quality Management Plan</t>
  </si>
  <si>
    <t>13.   Business Process Organizational Change Management Strategy</t>
  </si>
  <si>
    <t>14.   Risk Management Plan</t>
  </si>
  <si>
    <t>15.   Master Test Strategy</t>
  </si>
  <si>
    <t>16.   Training and Knowledge Transfer Strategy</t>
  </si>
  <si>
    <t>17.   Business Intelligence Strategy</t>
  </si>
  <si>
    <t>18.   Business Process Fit/Gap Analysis</t>
  </si>
  <si>
    <t>19.   Business Process Organizational Change Management Plan</t>
  </si>
  <si>
    <t>20.   Data Conversion Strategy</t>
  </si>
  <si>
    <t>21.   Detailed Design Standards and Design Documents</t>
  </si>
  <si>
    <t>22.   Detailed Functional and Technical Specifications, including requirements documents, use cases, and logical, data flow diagrams, architecture documents and physical data models</t>
  </si>
  <si>
    <t>23.   Detailed Reports, Interfaces, Conversions, Enhancements, and Forms (RICEF) Development Schedule</t>
  </si>
  <si>
    <t>24.   Blueprint</t>
  </si>
  <si>
    <t>25.   End-User Training Plans</t>
  </si>
  <si>
    <t>26.   Integration, User Acceptance, Regression, and Security Test Plans</t>
  </si>
  <si>
    <t>27.   Operational and Technical Assessment and Current Environment Analysis Results (including Capacity Plan)</t>
  </si>
  <si>
    <t>28.   Software Configuration Management Policies and Procedures</t>
  </si>
  <si>
    <t>29.   Stress Testing Strategy</t>
  </si>
  <si>
    <t>30.   System Landscape, Technical and Business Design Strategy</t>
  </si>
  <si>
    <t>31.   System Security Strategy</t>
  </si>
  <si>
    <t>32.   Technical System Design Document</t>
  </si>
  <si>
    <t>33.   Test Cases and Test Data</t>
  </si>
  <si>
    <t>34.   Integration, Parallel and User Acceptance Test Plans</t>
  </si>
  <si>
    <t>35.   Test Scripts</t>
  </si>
  <si>
    <t>36.   Training and Knowledge Transfer Plans</t>
  </si>
  <si>
    <t>37.   Vendor Response to SAP QA Review</t>
  </si>
  <si>
    <t>38.   Training Curriculum Document</t>
  </si>
  <si>
    <t>39.   Business Continuity Strategy</t>
  </si>
  <si>
    <t>40.   Business Intelligence Plan</t>
  </si>
  <si>
    <t>41.   Communication Plan</t>
  </si>
  <si>
    <t>42.   Data Conversion Plan</t>
  </si>
  <si>
    <t>43.   Documented Successful Testing Results</t>
  </si>
  <si>
    <t>44.   Draft Training Materials</t>
  </si>
  <si>
    <t>45.   Organizational Readiness Assessment</t>
  </si>
  <si>
    <t>46.   Stress Test Plan</t>
  </si>
  <si>
    <t>47.   System and User Documentation</t>
  </si>
  <si>
    <t>48.   System Security Plan</t>
  </si>
  <si>
    <t>49.   Training and Knowledge Transfer Effectiveness Reports</t>
  </si>
  <si>
    <t>50.   Vendor Response to SAP QA Review</t>
  </si>
  <si>
    <t>51.   Batch Schedule</t>
  </si>
  <si>
    <t>52.   Business Contingency Plan</t>
  </si>
  <si>
    <t>53.   Business Continuity Plan</t>
  </si>
  <si>
    <t>54.   Final Training Materials</t>
  </si>
  <si>
    <t>55.   Go Live Checklist</t>
  </si>
  <si>
    <t>56.   Initial Detailed Deployment Plan</t>
  </si>
  <si>
    <t>57.   Maintenance Repair Policies and Procedures</t>
  </si>
  <si>
    <t>58.   Post Production Support Strategy</t>
  </si>
  <si>
    <t>59.   Recommended Operations and Administration Procedures</t>
  </si>
  <si>
    <t>60.   Role to Position Mapping</t>
  </si>
  <si>
    <t>61.   Site-specific Training Materials</t>
  </si>
  <si>
    <t>62.   Site-specific Transition Plans</t>
  </si>
  <si>
    <t>63.   Systems Maintenance Plan</t>
  </si>
  <si>
    <t>64.   Technical Documentation (including technical and architectural specifications, etc.)</t>
  </si>
  <si>
    <t>65.   Training (includes support staff training and knowledge transfer)</t>
  </si>
  <si>
    <t>66.   Training (includes user training and knowledge transfer)</t>
  </si>
  <si>
    <t>67.   Go/No-go Meeting and Go/No-go Documentation</t>
  </si>
  <si>
    <t>68.   Vendor Response to SAP QA Review</t>
  </si>
  <si>
    <t>69.   Deployment Roadmaps</t>
  </si>
  <si>
    <t>70.   Final Detailed Deployment Plan</t>
  </si>
  <si>
    <t>71.   Maintenance Production Release Plans</t>
  </si>
  <si>
    <t>72.   Organizational Change Management Effectiveness Assessment</t>
  </si>
  <si>
    <t>73.   Phase Closeout (to include System Tuning, Knowledge Transfer Assessment, Project Artifacts in Repository, Lessons Learned, Update Blueprint, Impact Assessment, and Transition Support to COE and Shared Services</t>
  </si>
  <si>
    <t>74.   Service Level Performance Reports</t>
  </si>
  <si>
    <t xml:space="preserve">75.   Successful Deployment Documented </t>
  </si>
  <si>
    <t>2. Bidders must at a minimum use the Deliverables listed above from the Minimum Deliverables List in Appendix B-02 Implementation and Support Requirements, Section 5.2, Minimum Deliverables List. Bidders may add to the list in alignment with their Proposed Project Plans, or they may use a Minimum Deliverable on mulptiple rows. However, Bidders must not change the deliverable numbers of the Minimum Deliverables list.</t>
  </si>
  <si>
    <t>49. Training and Knowledge Transfer Effectiveness Reports</t>
  </si>
  <si>
    <t>2. The percentages listed for the minimum list of deliverables above may not be exceed, but can be decreased to allow for additional deliverables and associated percentages. The Percentage Total in Column H shall not exceed 100% across all three Years of the base Agreement.</t>
  </si>
  <si>
    <t>5. Payment of the retention for New Functionality Configuration Projects, that are subsequently deployed, will be paid to the Contractor upon Final Acceptance of the deployment to at least one court and Shared Services. Payment of retention for New Functionality Configuration Projects, that are not deployed will be paid to the Contractor upon Final Acceptance of the configuration.</t>
  </si>
  <si>
    <t>1. All tasks associated with the Optional Existing Functionality Projects services proposed shall be included in the total one-time cost for that service.</t>
  </si>
  <si>
    <t>1. All tasks associated with the Optional New Functionality Deployment Projects services proposed shall be included in the total one-time cost for that service.</t>
  </si>
  <si>
    <t>1. All tasks associated with the Optional New Functionality Configuration Projects services proposed shall be included in the total one-time cost for that service.</t>
  </si>
  <si>
    <t>6. Bidders must at a minimum use the Deliverables listed above from the Minimum Deliverables List in Appendix B-02 Implementation and Support Requirements, Section 5.2, Minimum Deliverables List. Bidders may add to the list in alignment with their Proposed Project Plans, or they may use a Minimum Deliverable on mulptiple rows. However, Bidders must not change the deliverable numbers of the Minimum Deliverables list.</t>
  </si>
  <si>
    <t xml:space="preserve">7. The Bidder may insert additional rows as required.  It is the responsibility of the Bidder to ensure spreadsheet calculations are correct.  </t>
  </si>
  <si>
    <t>SAP</t>
  </si>
  <si>
    <t>SAP Expert</t>
  </si>
  <si>
    <t>Optional SAP Support Hourly Rate</t>
  </si>
  <si>
    <t>9. Individual and Composite Hourly Rates shall not increase greater than 5% per year in the M&amp;O Support Hourly Rates table above.</t>
  </si>
  <si>
    <t>7. A single Composite Rate shall be provided for Optional SAP Experts for services to be provided upon request by the AOC.</t>
  </si>
  <si>
    <t>8. Staff Position titles and Composite Weight Percentages for M&amp;O Support in table above shall not be modified.</t>
  </si>
  <si>
    <t xml:space="preserve">3. All required Software Items shall be included on this worksheet (e.g., additional SAP modules, Bidder-Proposed Enterprise Technology Tools, any other utilities/tools if required to support the Bidder's methodology).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</si>
</sst>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_);_(&quot;$&quot;* \(#,##0\);_(&quot;$&quot;* &quot;-&quot;??_);_(@_)"/>
    <numFmt numFmtId="170" formatCode="_(&quot;$&quot;* #,##0.0_);_(&quot;$&quot;* \(#,##0.0\);_(&quot;$&quot;* &quot;-&quot;??_);_(@_)"/>
    <numFmt numFmtId="171" formatCode="_([$$-409]* #,##0_);_([$$-409]* \(#,##0\);_([$$-409]* &quot;-&quot;_);_(@_)"/>
    <numFmt numFmtId="172" formatCode="_(* #,##0.0000_);_(* \(#,##0.0000\);_(* &quot;-&quot;????_);_(@_)"/>
    <numFmt numFmtId="173" formatCode="_(&quot;$&quot;* #,##0.0000_);_(&quot;$&quot;* \(#,##0.0000\);_(&quot;$&quot;* &quot;-&quot;????_);_(@_)"/>
    <numFmt numFmtId="174" formatCode="&quot;$&quot;#,##0.00"/>
    <numFmt numFmtId="175" formatCode="&quot;$&quot;#,##0.0"/>
    <numFmt numFmtId="176" formatCode="&quot;$&quot;#,##0"/>
    <numFmt numFmtId="177" formatCode="&quot;$&quot;\ \ #,##0"/>
    <numFmt numFmtId="178" formatCode="_(* #,##0_);_(* \(#,##0\);_(* &quot;-&quot;??_);_(@_)"/>
    <numFmt numFmtId="179" formatCode="#,##0.00000_);\(#,##0.00000\)"/>
    <numFmt numFmtId="180" formatCode="0.0,"/>
    <numFmt numFmtId="181" formatCode="#,##0.0,"/>
    <numFmt numFmtId="182" formatCode="0.0"/>
    <numFmt numFmtId="183" formatCode="\+0%;0%"/>
    <numFmt numFmtId="184" formatCode="\+0%;\-0%"/>
    <numFmt numFmtId="185" formatCode="0.0%"/>
    <numFmt numFmtId="186" formatCode="#,##0.0"/>
    <numFmt numFmtId="187" formatCode="0."/>
    <numFmt numFmtId="188" formatCode="&quot;$&quot;#,##0.0_);[Red]\(&quot;$&quot;#,##0.0\)"/>
    <numFmt numFmtId="189" formatCode="&quot;$&quot;#,##0.000000"/>
    <numFmt numFmtId="190" formatCode="[$€-2]\ #,##0.00_);[Red]\([$€-2]\ #,##0.00\)"/>
    <numFmt numFmtId="191" formatCode="[$-409]dddd\,\ mmmm\ dd\,\ yyyy"/>
    <numFmt numFmtId="192" formatCode="_(* #,##0.0_);_(* \(#,##0.0\);_(* &quot;-&quot;??_);_(@_)"/>
    <numFmt numFmtId="193" formatCode="0.0."/>
  </numFmts>
  <fonts count="11">
    <font>
      <sz val="10"/>
      <name val="Arial"/>
      <family val="0"/>
    </font>
    <font>
      <b/>
      <sz val="10"/>
      <name val="Arial"/>
      <family val="2"/>
    </font>
    <font>
      <b/>
      <sz val="10"/>
      <color indexed="10"/>
      <name val="Arial"/>
      <family val="2"/>
    </font>
    <font>
      <b/>
      <i/>
      <sz val="12"/>
      <name val="Arial"/>
      <family val="2"/>
    </font>
    <font>
      <u val="single"/>
      <sz val="10"/>
      <color indexed="12"/>
      <name val="Arial"/>
      <family val="0"/>
    </font>
    <font>
      <sz val="8"/>
      <name val="Arial"/>
      <family val="2"/>
    </font>
    <font>
      <b/>
      <sz val="8"/>
      <name val="Arial"/>
      <family val="2"/>
    </font>
    <font>
      <u val="single"/>
      <sz val="10"/>
      <color indexed="36"/>
      <name val="Arial"/>
      <family val="0"/>
    </font>
    <font>
      <b/>
      <sz val="12"/>
      <name val="Arial"/>
      <family val="2"/>
    </font>
    <font>
      <i/>
      <sz val="8"/>
      <name val="Arial"/>
      <family val="2"/>
    </font>
    <font>
      <sz val="10"/>
      <color indexed="9"/>
      <name val="Arial"/>
      <family val="0"/>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3" fontId="0" fillId="0" borderId="0">
      <alignment/>
      <protection/>
    </xf>
    <xf numFmtId="9" fontId="0" fillId="0" borderId="0" applyFont="0" applyFill="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horizontal="left" indent="1"/>
    </xf>
    <xf numFmtId="0" fontId="0" fillId="0" borderId="0" xfId="0"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lignment/>
    </xf>
    <xf numFmtId="3" fontId="0" fillId="0" borderId="0" xfId="21">
      <alignment/>
      <protection/>
    </xf>
    <xf numFmtId="3" fontId="5" fillId="0" borderId="0" xfId="21" applyFont="1">
      <alignment/>
      <protection/>
    </xf>
    <xf numFmtId="3" fontId="0" fillId="0" borderId="0" xfId="21" applyBorder="1">
      <alignment/>
      <protection/>
    </xf>
    <xf numFmtId="3" fontId="1" fillId="0" borderId="0" xfId="21" applyFont="1" applyBorder="1">
      <alignment/>
      <protection/>
    </xf>
    <xf numFmtId="0" fontId="0" fillId="0" borderId="0" xfId="0" applyFont="1" applyAlignment="1" applyProtection="1">
      <alignment/>
      <protection/>
    </xf>
    <xf numFmtId="0" fontId="0" fillId="2" borderId="1" xfId="0" applyFont="1" applyFill="1" applyBorder="1" applyAlignment="1">
      <alignment horizontal="centerContinuous"/>
    </xf>
    <xf numFmtId="0" fontId="1" fillId="2" borderId="2" xfId="0" applyFont="1" applyFill="1" applyBorder="1" applyAlignment="1">
      <alignment horizontal="center"/>
    </xf>
    <xf numFmtId="0" fontId="1" fillId="2" borderId="2" xfId="0" applyFont="1" applyFill="1" applyBorder="1" applyAlignment="1">
      <alignment horizontal="center" wrapText="1"/>
    </xf>
    <xf numFmtId="181" fontId="6" fillId="0" borderId="0" xfId="21" applyNumberFormat="1" applyFont="1" applyBorder="1">
      <alignment/>
      <protection/>
    </xf>
    <xf numFmtId="3" fontId="0" fillId="0" borderId="0" xfId="21" applyFill="1">
      <alignment/>
      <protection/>
    </xf>
    <xf numFmtId="0" fontId="5" fillId="0" borderId="2" xfId="0" applyFont="1" applyBorder="1" applyAlignment="1">
      <alignment/>
    </xf>
    <xf numFmtId="0" fontId="5" fillId="0" borderId="2" xfId="0" applyFont="1" applyBorder="1" applyAlignment="1" applyProtection="1">
      <alignment horizontal="left"/>
      <protection/>
    </xf>
    <xf numFmtId="3" fontId="4" fillId="0" borderId="2" xfId="20" applyFont="1" applyBorder="1" applyAlignment="1">
      <alignment horizontal="left"/>
    </xf>
    <xf numFmtId="0" fontId="0" fillId="0" borderId="2" xfId="0" applyBorder="1" applyAlignment="1">
      <alignment horizontal="left" wrapText="1" indent="1"/>
    </xf>
    <xf numFmtId="0" fontId="1" fillId="3" borderId="2" xfId="0" applyFont="1" applyFill="1" applyBorder="1" applyAlignment="1">
      <alignment horizontal="left"/>
    </xf>
    <xf numFmtId="0" fontId="0" fillId="0" borderId="0" xfId="0" applyFont="1" applyAlignment="1">
      <alignment/>
    </xf>
    <xf numFmtId="176" fontId="5" fillId="3" borderId="2" xfId="17" applyNumberFormat="1" applyFont="1" applyFill="1" applyBorder="1" applyAlignment="1" applyProtection="1">
      <alignment/>
      <protection locked="0"/>
    </xf>
    <xf numFmtId="0" fontId="5" fillId="3" borderId="2" xfId="17" applyNumberFormat="1" applyFont="1" applyFill="1" applyBorder="1" applyAlignment="1" applyProtection="1">
      <alignment/>
      <protection locked="0"/>
    </xf>
    <xf numFmtId="0" fontId="5" fillId="3" borderId="2" xfId="0" applyFont="1" applyFill="1" applyBorder="1" applyAlignment="1">
      <alignment horizontal="left" wrapText="1"/>
    </xf>
    <xf numFmtId="0" fontId="6" fillId="2" borderId="2" xfId="0" applyFont="1" applyFill="1" applyBorder="1" applyAlignment="1">
      <alignment horizontal="center" wrapText="1"/>
    </xf>
    <xf numFmtId="178" fontId="6" fillId="2" borderId="2" xfId="15" applyNumberFormat="1" applyFont="1" applyFill="1" applyBorder="1" applyAlignment="1">
      <alignment horizontal="center" wrapText="1"/>
    </xf>
    <xf numFmtId="0" fontId="6" fillId="2" borderId="3" xfId="0" applyFont="1" applyFill="1" applyBorder="1" applyAlignment="1">
      <alignment horizontal="center" wrapText="1"/>
    </xf>
    <xf numFmtId="178" fontId="6" fillId="2" borderId="4" xfId="15" applyNumberFormat="1" applyFont="1" applyFill="1" applyBorder="1" applyAlignment="1">
      <alignment horizontal="centerContinuous"/>
    </xf>
    <xf numFmtId="178" fontId="6" fillId="2" borderId="1" xfId="15" applyNumberFormat="1" applyFont="1" applyFill="1" applyBorder="1" applyAlignment="1">
      <alignment horizontal="centerContinuous"/>
    </xf>
    <xf numFmtId="3" fontId="6" fillId="0" borderId="0" xfId="21" applyFont="1" applyBorder="1">
      <alignment/>
      <protection/>
    </xf>
    <xf numFmtId="3" fontId="6" fillId="2" borderId="2" xfId="21" applyFont="1" applyFill="1" applyBorder="1" applyAlignment="1">
      <alignment horizontal="right"/>
      <protection/>
    </xf>
    <xf numFmtId="181" fontId="6" fillId="2" borderId="1" xfId="21" applyNumberFormat="1" applyFont="1" applyFill="1" applyBorder="1">
      <alignment/>
      <protection/>
    </xf>
    <xf numFmtId="3" fontId="6" fillId="2" borderId="3" xfId="21" applyFont="1" applyFill="1" applyBorder="1" applyAlignment="1">
      <alignment horizontal="center" wrapText="1"/>
      <protection/>
    </xf>
    <xf numFmtId="3" fontId="6" fillId="2" borderId="5" xfId="21" applyFont="1" applyFill="1" applyBorder="1">
      <alignment/>
      <protection/>
    </xf>
    <xf numFmtId="3" fontId="5" fillId="2" borderId="1" xfId="21" applyFont="1" applyFill="1" applyBorder="1">
      <alignment/>
      <protection/>
    </xf>
    <xf numFmtId="3" fontId="6" fillId="2" borderId="1" xfId="21" applyFont="1" applyFill="1" applyBorder="1" applyAlignment="1">
      <alignment horizontal="center"/>
      <protection/>
    </xf>
    <xf numFmtId="3" fontId="6" fillId="2" borderId="4" xfId="21" applyFont="1" applyFill="1" applyBorder="1" applyAlignment="1">
      <alignment horizontal="center"/>
      <protection/>
    </xf>
    <xf numFmtId="3" fontId="6" fillId="2" borderId="5" xfId="21" applyFont="1" applyFill="1" applyBorder="1" applyAlignment="1">
      <alignment horizontal="left"/>
      <protection/>
    </xf>
    <xf numFmtId="0" fontId="1" fillId="0" borderId="0" xfId="0" applyFont="1" applyAlignment="1">
      <alignment vertical="top"/>
    </xf>
    <xf numFmtId="0" fontId="0" fillId="0" borderId="0" xfId="0" applyFont="1" applyAlignment="1">
      <alignment vertical="top"/>
    </xf>
    <xf numFmtId="0" fontId="0" fillId="0" borderId="0" xfId="0" applyAlignment="1">
      <alignment vertical="top" wrapText="1"/>
    </xf>
    <xf numFmtId="178" fontId="6" fillId="2" borderId="3" xfId="15" applyNumberFormat="1" applyFont="1" applyFill="1" applyBorder="1" applyAlignment="1">
      <alignment horizontal="center" wrapText="1"/>
    </xf>
    <xf numFmtId="0" fontId="6" fillId="2" borderId="1" xfId="0" applyFont="1" applyFill="1" applyBorder="1" applyAlignment="1">
      <alignment horizontal="centerContinuous"/>
    </xf>
    <xf numFmtId="3" fontId="6" fillId="2" borderId="6" xfId="21" applyFont="1" applyFill="1" applyBorder="1" applyAlignment="1">
      <alignment horizontal="center" wrapText="1"/>
      <protection/>
    </xf>
    <xf numFmtId="0" fontId="3" fillId="0" borderId="0" xfId="0" applyFont="1" applyFill="1" applyBorder="1" applyAlignment="1">
      <alignment/>
    </xf>
    <xf numFmtId="0" fontId="10" fillId="0" borderId="0" xfId="0" applyFont="1" applyAlignment="1">
      <alignment/>
    </xf>
    <xf numFmtId="0" fontId="3" fillId="0" borderId="0" xfId="0" applyFont="1" applyFill="1" applyBorder="1" applyAlignment="1">
      <alignment/>
    </xf>
    <xf numFmtId="0" fontId="1" fillId="0" borderId="0" xfId="0" applyFont="1" applyFill="1" applyBorder="1" applyAlignment="1">
      <alignment/>
    </xf>
    <xf numFmtId="3" fontId="1" fillId="0" borderId="0" xfId="21" applyFont="1" applyFill="1" applyBorder="1" applyAlignment="1">
      <alignment/>
      <protection/>
    </xf>
    <xf numFmtId="3" fontId="0" fillId="0" borderId="0" xfId="21" applyBorder="1" applyAlignment="1">
      <alignment/>
      <protection/>
    </xf>
    <xf numFmtId="0" fontId="8" fillId="0" borderId="0" xfId="0" applyFont="1" applyFill="1" applyBorder="1" applyAlignment="1">
      <alignment horizontal="left"/>
    </xf>
    <xf numFmtId="3" fontId="6" fillId="2" borderId="2" xfId="21" applyFont="1" applyFill="1" applyBorder="1" applyAlignment="1">
      <alignment horizontal="center" wrapText="1"/>
      <protection/>
    </xf>
    <xf numFmtId="3" fontId="5" fillId="0" borderId="7" xfId="21" applyFont="1" applyBorder="1">
      <alignment/>
      <protection/>
    </xf>
    <xf numFmtId="181" fontId="6" fillId="0" borderId="8" xfId="21" applyNumberFormat="1" applyFont="1" applyBorder="1">
      <alignment/>
      <protection/>
    </xf>
    <xf numFmtId="0" fontId="6" fillId="2" borderId="2" xfId="0" applyFont="1" applyFill="1" applyBorder="1" applyAlignment="1" applyProtection="1">
      <alignment horizontal="center" wrapText="1"/>
      <protection/>
    </xf>
    <xf numFmtId="0" fontId="6" fillId="2" borderId="2" xfId="0" applyFont="1" applyFill="1" applyBorder="1" applyAlignment="1" applyProtection="1">
      <alignment horizontal="right"/>
      <protection/>
    </xf>
    <xf numFmtId="0" fontId="6" fillId="4" borderId="2" xfId="0" applyFont="1" applyFill="1" applyBorder="1" applyAlignment="1" applyProtection="1">
      <alignment horizontal="left"/>
      <protection/>
    </xf>
    <xf numFmtId="0" fontId="1" fillId="2" borderId="2" xfId="0" applyFont="1" applyFill="1" applyBorder="1" applyAlignment="1">
      <alignment horizontal="right"/>
    </xf>
    <xf numFmtId="3" fontId="6" fillId="2" borderId="1" xfId="21" applyFont="1" applyFill="1" applyBorder="1">
      <alignment/>
      <protection/>
    </xf>
    <xf numFmtId="3" fontId="5" fillId="0" borderId="0" xfId="21" applyFont="1" applyBorder="1">
      <alignment/>
      <protection/>
    </xf>
    <xf numFmtId="3" fontId="6" fillId="2" borderId="1" xfId="21" applyFont="1" applyFill="1" applyBorder="1" applyAlignment="1">
      <alignment horizontal="left"/>
      <protection/>
    </xf>
    <xf numFmtId="178" fontId="6" fillId="2" borderId="5" xfId="15" applyNumberFormat="1" applyFont="1" applyFill="1" applyBorder="1" applyAlignment="1">
      <alignment horizontal="left"/>
    </xf>
    <xf numFmtId="176" fontId="5" fillId="2" borderId="2" xfId="17" applyNumberFormat="1" applyFont="1" applyFill="1" applyBorder="1" applyAlignment="1" applyProtection="1">
      <alignment/>
      <protection locked="0"/>
    </xf>
    <xf numFmtId="0" fontId="5" fillId="3" borderId="2" xfId="0" applyFont="1" applyFill="1" applyBorder="1" applyAlignment="1">
      <alignment vertical="top" wrapText="1"/>
    </xf>
    <xf numFmtId="0" fontId="5" fillId="3" borderId="2" xfId="0" applyFont="1" applyFill="1" applyBorder="1" applyAlignment="1">
      <alignment horizontal="center" vertical="top"/>
    </xf>
    <xf numFmtId="0" fontId="5" fillId="3" borderId="2" xfId="0" applyFont="1" applyFill="1" applyBorder="1" applyAlignment="1">
      <alignment horizontal="center" vertical="top" wrapText="1"/>
    </xf>
    <xf numFmtId="0" fontId="9" fillId="0" borderId="5" xfId="0" applyFont="1" applyBorder="1" applyAlignment="1">
      <alignment horizontal="right" vertical="top"/>
    </xf>
    <xf numFmtId="0" fontId="9" fillId="5" borderId="5" xfId="0" applyFont="1" applyFill="1" applyBorder="1" applyAlignment="1">
      <alignment horizontal="right" vertical="top"/>
    </xf>
    <xf numFmtId="3" fontId="6" fillId="2" borderId="2" xfId="21" applyFont="1" applyFill="1" applyBorder="1" applyAlignment="1">
      <alignment horizontal="right" vertical="top"/>
      <protection/>
    </xf>
    <xf numFmtId="0" fontId="0" fillId="0" borderId="0" xfId="0" applyAlignment="1">
      <alignment vertical="top"/>
    </xf>
    <xf numFmtId="37" fontId="5" fillId="3" borderId="2" xfId="21" applyNumberFormat="1" applyFont="1" applyFill="1" applyBorder="1" applyAlignment="1" applyProtection="1">
      <alignment vertical="top"/>
      <protection locked="0"/>
    </xf>
    <xf numFmtId="37" fontId="5" fillId="2" borderId="2" xfId="21" applyNumberFormat="1" applyFont="1" applyFill="1" applyBorder="1" applyAlignment="1" applyProtection="1">
      <alignment vertical="top"/>
      <protection locked="0"/>
    </xf>
    <xf numFmtId="178" fontId="6" fillId="2" borderId="5" xfId="15" applyNumberFormat="1" applyFont="1" applyFill="1" applyBorder="1" applyAlignment="1">
      <alignment horizontal="center" wrapText="1"/>
    </xf>
    <xf numFmtId="176" fontId="5" fillId="4" borderId="2" xfId="17" applyNumberFormat="1" applyFont="1" applyFill="1" applyBorder="1" applyAlignment="1" applyProtection="1">
      <alignment/>
      <protection locked="0"/>
    </xf>
    <xf numFmtId="0" fontId="0" fillId="0" borderId="0" xfId="0" applyAlignment="1">
      <alignment/>
    </xf>
    <xf numFmtId="0" fontId="6" fillId="2" borderId="2" xfId="0" applyFont="1" applyFill="1" applyBorder="1" applyAlignment="1">
      <alignment horizontal="center"/>
    </xf>
    <xf numFmtId="0" fontId="6" fillId="2" borderId="5" xfId="0" applyFont="1" applyFill="1" applyBorder="1" applyAlignment="1">
      <alignment horizontal="center" wrapText="1"/>
    </xf>
    <xf numFmtId="0" fontId="5" fillId="0" borderId="0" xfId="0" applyFont="1" applyFill="1" applyBorder="1" applyAlignment="1">
      <alignment/>
    </xf>
    <xf numFmtId="176" fontId="5" fillId="0" borderId="0" xfId="0" applyNumberFormat="1" applyFont="1" applyBorder="1" applyAlignment="1">
      <alignment/>
    </xf>
    <xf numFmtId="0" fontId="5" fillId="0" borderId="0" xfId="0" applyFont="1" applyAlignment="1">
      <alignment/>
    </xf>
    <xf numFmtId="0" fontId="6" fillId="2" borderId="5" xfId="0" applyFont="1" applyFill="1" applyBorder="1" applyAlignment="1">
      <alignment horizontal="center" vertical="top"/>
    </xf>
    <xf numFmtId="3" fontId="5" fillId="4" borderId="2" xfId="0" applyNumberFormat="1" applyFont="1" applyFill="1" applyBorder="1" applyAlignment="1">
      <alignment vertical="top"/>
    </xf>
    <xf numFmtId="0" fontId="6" fillId="4" borderId="5" xfId="0" applyFont="1" applyFill="1" applyBorder="1" applyAlignment="1">
      <alignment horizontal="center" vertical="top"/>
    </xf>
    <xf numFmtId="0" fontId="5" fillId="3" borderId="2" xfId="0" applyFont="1" applyFill="1" applyBorder="1" applyAlignment="1">
      <alignment horizontal="center" vertical="top" wrapText="1"/>
    </xf>
    <xf numFmtId="9" fontId="5" fillId="3" borderId="2" xfId="22" applyFont="1" applyFill="1" applyBorder="1" applyAlignment="1">
      <alignment horizontal="center" vertical="top"/>
    </xf>
    <xf numFmtId="176" fontId="5" fillId="3" borderId="2" xfId="0" applyNumberFormat="1" applyFont="1" applyFill="1" applyBorder="1" applyAlignment="1">
      <alignment horizontal="right" vertical="top"/>
    </xf>
    <xf numFmtId="176" fontId="5" fillId="3" borderId="2" xfId="0" applyNumberFormat="1" applyFont="1" applyFill="1" applyBorder="1" applyAlignment="1">
      <alignment vertical="top"/>
    </xf>
    <xf numFmtId="176" fontId="5" fillId="2" borderId="2" xfId="0" applyNumberFormat="1" applyFont="1" applyFill="1" applyBorder="1" applyAlignment="1">
      <alignment vertical="top"/>
    </xf>
    <xf numFmtId="176" fontId="5" fillId="2" borderId="2" xfId="0" applyNumberFormat="1" applyFont="1" applyFill="1" applyBorder="1" applyAlignment="1">
      <alignment horizontal="right" vertical="top"/>
    </xf>
    <xf numFmtId="9" fontId="5" fillId="2" borderId="2" xfId="22" applyFont="1" applyFill="1" applyBorder="1" applyAlignment="1">
      <alignment horizontal="center" vertical="top"/>
    </xf>
    <xf numFmtId="176" fontId="5" fillId="2" borderId="2" xfId="17" applyNumberFormat="1" applyFont="1" applyFill="1" applyBorder="1" applyAlignment="1" applyProtection="1">
      <alignment vertical="top"/>
      <protection locked="0"/>
    </xf>
    <xf numFmtId="0" fontId="6" fillId="2" borderId="5" xfId="0" applyFont="1" applyFill="1" applyBorder="1" applyAlignment="1">
      <alignment/>
    </xf>
    <xf numFmtId="0" fontId="6" fillId="2" borderId="1" xfId="0" applyFont="1" applyFill="1" applyBorder="1" applyAlignment="1">
      <alignment horizontal="left" indent="1"/>
    </xf>
    <xf numFmtId="0" fontId="5" fillId="2" borderId="1" xfId="0" applyFont="1" applyFill="1" applyBorder="1" applyAlignment="1">
      <alignment horizontal="left"/>
    </xf>
    <xf numFmtId="3" fontId="5" fillId="2" borderId="4" xfId="17" applyNumberFormat="1" applyFont="1" applyFill="1" applyBorder="1" applyAlignment="1" applyProtection="1">
      <alignment/>
      <protection locked="0"/>
    </xf>
    <xf numFmtId="181" fontId="6" fillId="2" borderId="1" xfId="21" applyNumberFormat="1" applyFont="1" applyFill="1" applyBorder="1" applyAlignment="1">
      <alignment horizontal="right"/>
      <protection/>
    </xf>
    <xf numFmtId="176" fontId="6" fillId="2" borderId="9" xfId="17" applyNumberFormat="1" applyFont="1" applyFill="1" applyBorder="1" applyAlignment="1" applyProtection="1">
      <alignment/>
      <protection locked="0"/>
    </xf>
    <xf numFmtId="3" fontId="0" fillId="0" borderId="0" xfId="21" applyFont="1">
      <alignment/>
      <protection/>
    </xf>
    <xf numFmtId="176" fontId="5" fillId="4" borderId="2" xfId="17" applyNumberFormat="1" applyFont="1" applyFill="1" applyBorder="1" applyAlignment="1" applyProtection="1">
      <alignment vertical="top"/>
      <protection locked="0"/>
    </xf>
    <xf numFmtId="0" fontId="5" fillId="0" borderId="2" xfId="0" applyFont="1" applyFill="1" applyBorder="1" applyAlignment="1">
      <alignment/>
    </xf>
    <xf numFmtId="0" fontId="5" fillId="0" borderId="2" xfId="0" applyFont="1" applyFill="1" applyBorder="1" applyAlignment="1" applyProtection="1">
      <alignment horizontal="left"/>
      <protection/>
    </xf>
    <xf numFmtId="0" fontId="4" fillId="0" borderId="2" xfId="20" applyFont="1" applyBorder="1" applyAlignment="1">
      <alignment/>
    </xf>
    <xf numFmtId="0" fontId="0" fillId="0" borderId="0" xfId="0" applyFont="1" applyFill="1" applyAlignment="1">
      <alignment/>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xf>
    <xf numFmtId="0" fontId="6" fillId="2" borderId="1" xfId="0" applyFont="1" applyFill="1" applyBorder="1" applyAlignment="1">
      <alignment horizontal="left"/>
    </xf>
    <xf numFmtId="0" fontId="6" fillId="4" borderId="2" xfId="0" applyFont="1" applyFill="1" applyBorder="1" applyAlignment="1" applyProtection="1">
      <alignment horizontal="left" vertical="top"/>
      <protection/>
    </xf>
    <xf numFmtId="44" fontId="5" fillId="2" borderId="2" xfId="17" applyFont="1" applyFill="1" applyBorder="1" applyAlignment="1" applyProtection="1">
      <alignment horizontal="center" vertical="top"/>
      <protection/>
    </xf>
    <xf numFmtId="0" fontId="0" fillId="6" borderId="0" xfId="0" applyFont="1" applyFill="1" applyAlignment="1">
      <alignment/>
    </xf>
    <xf numFmtId="1" fontId="5" fillId="3" borderId="2" xfId="0" applyNumberFormat="1" applyFont="1" applyFill="1" applyBorder="1" applyAlignment="1">
      <alignment horizontal="center" vertical="top"/>
    </xf>
    <xf numFmtId="3" fontId="4" fillId="0" borderId="2" xfId="20" applyBorder="1" applyAlignment="1">
      <alignment horizontal="left"/>
    </xf>
    <xf numFmtId="37" fontId="5" fillId="4" borderId="2" xfId="21" applyNumberFormat="1" applyFont="1" applyFill="1" applyBorder="1" applyAlignment="1" applyProtection="1">
      <alignment vertical="top"/>
      <protection locked="0"/>
    </xf>
    <xf numFmtId="0" fontId="5" fillId="0" borderId="2" xfId="0" applyFont="1" applyBorder="1" applyAlignment="1">
      <alignment horizontal="justify" vertical="top" wrapText="1"/>
    </xf>
    <xf numFmtId="0" fontId="0" fillId="0" borderId="2" xfId="0" applyBorder="1" applyAlignment="1" applyProtection="1">
      <alignment/>
      <protection/>
    </xf>
    <xf numFmtId="0" fontId="0" fillId="0" borderId="2" xfId="0" applyFont="1" applyBorder="1" applyAlignment="1">
      <alignment/>
    </xf>
    <xf numFmtId="0" fontId="5" fillId="0" borderId="10" xfId="0" applyFont="1" applyBorder="1" applyAlignment="1">
      <alignment horizontal="justify" vertical="top" wrapText="1"/>
    </xf>
    <xf numFmtId="0" fontId="5" fillId="0" borderId="11" xfId="0" applyFont="1" applyBorder="1" applyAlignment="1">
      <alignment horizontal="justify" vertical="top" wrapText="1"/>
    </xf>
    <xf numFmtId="0" fontId="0" fillId="0" borderId="12" xfId="0" applyBorder="1" applyAlignment="1" applyProtection="1">
      <alignment/>
      <protection/>
    </xf>
    <xf numFmtId="0" fontId="5" fillId="0" borderId="13" xfId="0" applyFont="1" applyBorder="1" applyAlignment="1">
      <alignment/>
    </xf>
    <xf numFmtId="0" fontId="0" fillId="0" borderId="12" xfId="0" applyFill="1" applyBorder="1" applyAlignment="1" applyProtection="1">
      <alignment/>
      <protection/>
    </xf>
    <xf numFmtId="0" fontId="5" fillId="0" borderId="13" xfId="0" applyFont="1" applyBorder="1" applyAlignment="1">
      <alignment horizontal="justify" vertical="top" wrapText="1"/>
    </xf>
    <xf numFmtId="0" fontId="0" fillId="0" borderId="14" xfId="0" applyFill="1" applyBorder="1" applyAlignment="1">
      <alignment/>
    </xf>
    <xf numFmtId="0" fontId="5" fillId="0" borderId="15" xfId="0" applyFont="1" applyBorder="1" applyAlignment="1">
      <alignment horizontal="justify" vertical="top" wrapText="1"/>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5" fillId="0" borderId="13" xfId="0" applyFont="1" applyFill="1" applyBorder="1" applyAlignment="1" applyProtection="1" quotePrefix="1">
      <alignment/>
      <protection/>
    </xf>
    <xf numFmtId="0" fontId="5" fillId="0" borderId="13" xfId="0" applyFont="1" applyBorder="1" applyAlignment="1" quotePrefix="1">
      <alignment horizontal="justify" vertical="top" wrapText="1"/>
    </xf>
    <xf numFmtId="0" fontId="0" fillId="0" borderId="14" xfId="0" applyBorder="1" applyAlignment="1" applyProtection="1">
      <alignment/>
      <protection/>
    </xf>
    <xf numFmtId="0" fontId="5" fillId="0" borderId="16" xfId="0" applyFont="1" applyBorder="1" applyAlignment="1" quotePrefix="1">
      <alignment horizontal="justify" vertical="top" wrapText="1"/>
    </xf>
    <xf numFmtId="0" fontId="5" fillId="0" borderId="17" xfId="0" applyFont="1" applyBorder="1" applyAlignment="1">
      <alignment/>
    </xf>
    <xf numFmtId="0" fontId="5" fillId="0" borderId="13" xfId="0" applyFont="1" applyBorder="1" applyAlignment="1">
      <alignment vertical="top"/>
    </xf>
    <xf numFmtId="3" fontId="0" fillId="0" borderId="0" xfId="21" applyFont="1" applyFill="1">
      <alignment/>
      <protection/>
    </xf>
    <xf numFmtId="0" fontId="5" fillId="2" borderId="2" xfId="0" applyFont="1" applyFill="1" applyBorder="1" applyAlignment="1">
      <alignment vertical="top"/>
    </xf>
    <xf numFmtId="0" fontId="5" fillId="3" borderId="2" xfId="0" applyFont="1" applyFill="1" applyBorder="1" applyAlignment="1">
      <alignment vertical="top" wrapText="1"/>
    </xf>
    <xf numFmtId="14" fontId="5" fillId="3" borderId="2" xfId="17" applyNumberFormat="1" applyFont="1" applyFill="1" applyBorder="1" applyAlignment="1">
      <alignment vertical="top" wrapText="1"/>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6" fillId="2" borderId="5" xfId="0" applyFont="1" applyFill="1" applyBorder="1" applyAlignment="1" applyProtection="1">
      <alignment horizontal="left"/>
      <protection/>
    </xf>
    <xf numFmtId="0" fontId="5" fillId="2" borderId="1" xfId="0" applyFont="1" applyFill="1" applyBorder="1" applyAlignment="1">
      <alignment horizontal="centerContinuous"/>
    </xf>
    <xf numFmtId="0" fontId="5" fillId="2" borderId="2" xfId="0" applyFont="1" applyFill="1" applyBorder="1" applyAlignment="1">
      <alignment horizontal="centerContinuous"/>
    </xf>
    <xf numFmtId="0" fontId="5" fillId="2" borderId="4" xfId="0" applyFont="1" applyFill="1" applyBorder="1" applyAlignment="1">
      <alignment horizontal="centerContinuous"/>
    </xf>
    <xf numFmtId="0" fontId="6" fillId="2" borderId="3" xfId="0" applyFont="1" applyFill="1" applyBorder="1" applyAlignment="1">
      <alignment horizontal="center" vertical="top" wrapText="1"/>
    </xf>
    <xf numFmtId="0" fontId="6" fillId="2" borderId="18" xfId="0" applyFont="1" applyFill="1" applyBorder="1" applyAlignment="1">
      <alignment horizontal="center" vertical="top" wrapText="1"/>
    </xf>
    <xf numFmtId="9" fontId="6" fillId="2" borderId="3" xfId="0" applyNumberFormat="1" applyFont="1" applyFill="1" applyBorder="1" applyAlignment="1">
      <alignment horizontal="center" vertical="top" wrapText="1"/>
    </xf>
    <xf numFmtId="9" fontId="6" fillId="2" borderId="18" xfId="0" applyNumberFormat="1" applyFont="1" applyFill="1" applyBorder="1" applyAlignment="1">
      <alignment horizontal="center" vertical="top" wrapText="1"/>
    </xf>
    <xf numFmtId="0" fontId="5" fillId="3" borderId="2" xfId="0" applyFont="1" applyFill="1" applyBorder="1" applyAlignment="1">
      <alignment horizontal="center" vertical="top"/>
    </xf>
    <xf numFmtId="0" fontId="5" fillId="3" borderId="5" xfId="0" applyFont="1" applyFill="1" applyBorder="1" applyAlignment="1">
      <alignment vertical="top" wrapText="1"/>
    </xf>
    <xf numFmtId="0" fontId="5" fillId="3" borderId="19" xfId="0" applyFont="1" applyFill="1" applyBorder="1" applyAlignment="1">
      <alignment vertical="top" wrapText="1"/>
    </xf>
    <xf numFmtId="0" fontId="5" fillId="2" borderId="20" xfId="0" applyFont="1" applyFill="1" applyBorder="1" applyAlignment="1">
      <alignment horizontal="center" vertical="top" wrapText="1"/>
    </xf>
    <xf numFmtId="9" fontId="5" fillId="3" borderId="4" xfId="0" applyNumberFormat="1" applyFont="1" applyFill="1" applyBorder="1" applyAlignment="1">
      <alignment horizontal="center" vertical="top"/>
    </xf>
    <xf numFmtId="9" fontId="5" fillId="3" borderId="1" xfId="0" applyNumberFormat="1" applyFont="1" applyFill="1" applyBorder="1" applyAlignment="1">
      <alignment horizontal="center" vertical="top"/>
    </xf>
    <xf numFmtId="9" fontId="5" fillId="3" borderId="20" xfId="0" applyNumberFormat="1" applyFont="1" applyFill="1" applyBorder="1" applyAlignment="1">
      <alignment horizontal="center" vertical="top"/>
    </xf>
    <xf numFmtId="0" fontId="5" fillId="3" borderId="7" xfId="0" applyFont="1" applyFill="1" applyBorder="1" applyAlignment="1">
      <alignment vertical="top" wrapText="1"/>
    </xf>
    <xf numFmtId="0" fontId="5" fillId="2" borderId="18" xfId="0" applyFont="1" applyFill="1" applyBorder="1" applyAlignment="1">
      <alignment horizontal="center" vertical="top" wrapText="1"/>
    </xf>
    <xf numFmtId="9" fontId="5" fillId="3" borderId="18" xfId="0" applyNumberFormat="1" applyFont="1" applyFill="1" applyBorder="1" applyAlignment="1">
      <alignment horizontal="center" vertical="top"/>
    </xf>
    <xf numFmtId="9" fontId="5" fillId="2" borderId="18" xfId="0" applyNumberFormat="1" applyFont="1" applyFill="1" applyBorder="1" applyAlignment="1">
      <alignment horizontal="center" vertical="top" wrapText="1"/>
    </xf>
    <xf numFmtId="9" fontId="5" fillId="3" borderId="3" xfId="0" applyNumberFormat="1" applyFont="1" applyFill="1" applyBorder="1" applyAlignment="1">
      <alignment horizontal="center" vertical="top"/>
    </xf>
    <xf numFmtId="0" fontId="5" fillId="3" borderId="20" xfId="0" applyFont="1" applyFill="1" applyBorder="1" applyAlignment="1">
      <alignment vertical="top" wrapText="1"/>
    </xf>
    <xf numFmtId="0" fontId="5" fillId="3" borderId="18" xfId="0" applyFont="1" applyFill="1" applyBorder="1" applyAlignment="1">
      <alignment vertical="top" wrapText="1"/>
    </xf>
    <xf numFmtId="0" fontId="5" fillId="3" borderId="3" xfId="0" applyFont="1" applyFill="1" applyBorder="1" applyAlignment="1">
      <alignment vertical="top" wrapText="1"/>
    </xf>
    <xf numFmtId="9" fontId="5" fillId="2" borderId="3" xfId="0" applyNumberFormat="1" applyFont="1" applyFill="1" applyBorder="1" applyAlignment="1">
      <alignment horizontal="center" vertical="top" wrapText="1"/>
    </xf>
    <xf numFmtId="0" fontId="6" fillId="2" borderId="5" xfId="0" applyFont="1" applyFill="1" applyBorder="1" applyAlignment="1">
      <alignment vertical="top"/>
    </xf>
    <xf numFmtId="0" fontId="5" fillId="2" borderId="1" xfId="0" applyFont="1" applyFill="1" applyBorder="1" applyAlignment="1">
      <alignment vertical="top" wrapText="1"/>
    </xf>
    <xf numFmtId="9" fontId="6" fillId="2" borderId="2" xfId="0" applyNumberFormat="1" applyFont="1" applyFill="1" applyBorder="1" applyAlignment="1">
      <alignment horizontal="center" vertical="top"/>
    </xf>
    <xf numFmtId="9" fontId="6" fillId="2" borderId="3" xfId="0" applyNumberFormat="1" applyFont="1" applyFill="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vertical="top" wrapText="1"/>
    </xf>
    <xf numFmtId="9" fontId="5" fillId="0" borderId="0" xfId="0" applyNumberFormat="1" applyFont="1" applyBorder="1" applyAlignment="1">
      <alignment horizontal="center"/>
    </xf>
    <xf numFmtId="0" fontId="5" fillId="2" borderId="21" xfId="0" applyFont="1" applyFill="1" applyBorder="1" applyAlignment="1">
      <alignment horizontal="centerContinuous"/>
    </xf>
    <xf numFmtId="0" fontId="5" fillId="0" borderId="0" xfId="0" applyFont="1" applyAlignment="1" applyProtection="1">
      <alignment/>
      <protection/>
    </xf>
    <xf numFmtId="0" fontId="6" fillId="2" borderId="22"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center" vertical="top" wrapText="1"/>
    </xf>
    <xf numFmtId="9" fontId="6" fillId="2" borderId="6" xfId="0" applyNumberFormat="1" applyFont="1" applyFill="1" applyBorder="1" applyAlignment="1">
      <alignment horizontal="center" vertical="top" wrapText="1"/>
    </xf>
    <xf numFmtId="0" fontId="5" fillId="3" borderId="22" xfId="0" applyFont="1" applyFill="1" applyBorder="1" applyAlignment="1">
      <alignment vertical="top"/>
    </xf>
    <xf numFmtId="9" fontId="5" fillId="3" borderId="6" xfId="0" applyNumberFormat="1" applyFont="1" applyFill="1" applyBorder="1" applyAlignment="1">
      <alignment horizontal="center" vertical="top"/>
    </xf>
    <xf numFmtId="0" fontId="5" fillId="3" borderId="5" xfId="0" applyFont="1" applyFill="1" applyBorder="1" applyAlignment="1">
      <alignment vertical="top"/>
    </xf>
    <xf numFmtId="0" fontId="5" fillId="3" borderId="4" xfId="0" applyFont="1" applyFill="1" applyBorder="1" applyAlignment="1">
      <alignment vertical="top"/>
    </xf>
    <xf numFmtId="0" fontId="5" fillId="0" borderId="0" xfId="0" applyFont="1" applyAlignment="1">
      <alignment/>
    </xf>
    <xf numFmtId="9" fontId="5" fillId="2" borderId="2" xfId="22" applyNumberFormat="1" applyFont="1" applyFill="1" applyBorder="1" applyAlignment="1">
      <alignment horizontal="center" vertical="top"/>
    </xf>
    <xf numFmtId="3" fontId="0" fillId="0" borderId="0" xfId="21" applyFill="1" applyBorder="1" applyAlignment="1">
      <alignment/>
      <protection/>
    </xf>
    <xf numFmtId="9" fontId="5" fillId="2" borderId="20" xfId="0" applyNumberFormat="1" applyFont="1" applyFill="1" applyBorder="1" applyAlignment="1">
      <alignment horizontal="center" vertical="top" wrapText="1"/>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5" fillId="2" borderId="1" xfId="0" applyFont="1" applyFill="1" applyBorder="1" applyAlignment="1">
      <alignment horizontal="centerContinuous" vertical="top"/>
    </xf>
    <xf numFmtId="0" fontId="5" fillId="3" borderId="2"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2" borderId="21" xfId="0" applyFont="1" applyFill="1" applyBorder="1" applyAlignment="1">
      <alignment horizontal="centerContinuous" vertical="top"/>
    </xf>
    <xf numFmtId="0" fontId="5" fillId="3" borderId="2" xfId="0" applyFont="1" applyFill="1" applyBorder="1" applyAlignment="1">
      <alignment vertical="top"/>
    </xf>
    <xf numFmtId="0" fontId="5" fillId="0" borderId="2" xfId="0" applyFont="1" applyBorder="1" applyAlignment="1" applyProtection="1">
      <alignment horizontal="left" vertical="top"/>
      <protection/>
    </xf>
    <xf numFmtId="0" fontId="5" fillId="2" borderId="2" xfId="0" applyFont="1" applyFill="1" applyBorder="1" applyAlignment="1">
      <alignment horizontal="center" vertical="top" wrapText="1"/>
    </xf>
    <xf numFmtId="0" fontId="5" fillId="2" borderId="2" xfId="0" applyFont="1" applyFill="1" applyBorder="1" applyAlignment="1">
      <alignment vertical="top" wrapText="1"/>
    </xf>
    <xf numFmtId="0" fontId="1" fillId="0" borderId="0" xfId="0" applyFont="1" applyFill="1" applyBorder="1" applyAlignment="1">
      <alignment horizontal="center"/>
    </xf>
    <xf numFmtId="0" fontId="0" fillId="0" borderId="0" xfId="0" applyFont="1" applyAlignment="1" applyProtection="1">
      <alignment horizontal="left" wrapText="1"/>
      <protection/>
    </xf>
    <xf numFmtId="0" fontId="0" fillId="0" borderId="0" xfId="0" applyFont="1" applyBorder="1" applyAlignment="1" applyProtection="1">
      <alignment horizontal="left" vertical="top" wrapText="1"/>
      <protection/>
    </xf>
    <xf numFmtId="0" fontId="0" fillId="0" borderId="0" xfId="0" applyAlignment="1">
      <alignment vertical="top" wrapText="1"/>
    </xf>
    <xf numFmtId="0" fontId="0" fillId="0" borderId="0" xfId="0" applyAlignment="1">
      <alignment/>
    </xf>
    <xf numFmtId="0" fontId="0" fillId="0" borderId="0" xfId="0" applyFont="1" applyAlignment="1" applyProtection="1">
      <alignment horizontal="left" vertical="top" wrapText="1"/>
      <protection/>
    </xf>
    <xf numFmtId="0" fontId="0" fillId="0" borderId="0" xfId="0" applyAlignment="1">
      <alignment wrapText="1"/>
    </xf>
    <xf numFmtId="0" fontId="0" fillId="0" borderId="0" xfId="0" applyFont="1" applyBorder="1" applyAlignment="1" applyProtection="1">
      <alignment vertical="top" wrapText="1"/>
      <protection/>
    </xf>
    <xf numFmtId="178" fontId="6" fillId="2" borderId="2" xfId="15" applyNumberFormat="1" applyFont="1" applyFill="1" applyBorder="1" applyAlignment="1">
      <alignment horizontal="center" wrapText="1"/>
    </xf>
    <xf numFmtId="0" fontId="0" fillId="0" borderId="2" xfId="0" applyBorder="1" applyAlignment="1">
      <alignment/>
    </xf>
    <xf numFmtId="0" fontId="5" fillId="3" borderId="2" xfId="0" applyFont="1" applyFill="1" applyBorder="1" applyAlignment="1">
      <alignment vertical="top" wrapText="1"/>
    </xf>
    <xf numFmtId="0" fontId="5" fillId="0" borderId="2" xfId="0" applyFont="1" applyBorder="1" applyAlignment="1">
      <alignment vertical="top" wrapText="1"/>
    </xf>
    <xf numFmtId="0" fontId="5" fillId="0" borderId="0" xfId="0" applyFont="1" applyBorder="1" applyAlignment="1" applyProtection="1">
      <alignment wrapText="1"/>
      <protection/>
    </xf>
    <xf numFmtId="0" fontId="5" fillId="0" borderId="0" xfId="0" applyFont="1" applyAlignment="1">
      <alignment wrapText="1"/>
    </xf>
    <xf numFmtId="0" fontId="0" fillId="0" borderId="0"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Pricinginfrastructure v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0</xdr:rowOff>
    </xdr:from>
    <xdr:to>
      <xdr:col>6</xdr:col>
      <xdr:colOff>504825</xdr:colOff>
      <xdr:row>2</xdr:row>
      <xdr:rowOff>257175</xdr:rowOff>
    </xdr:to>
    <xdr:sp>
      <xdr:nvSpPr>
        <xdr:cNvPr id="1" name="TextBox 1"/>
        <xdr:cNvSpPr txBox="1">
          <a:spLocks noChangeArrowheads="1"/>
        </xdr:cNvSpPr>
      </xdr:nvSpPr>
      <xdr:spPr>
        <a:xfrm>
          <a:off x="7019925" y="419100"/>
          <a:ext cx="2076450" cy="257175"/>
        </a:xfrm>
        <a:prstGeom prst="rect">
          <a:avLst/>
        </a:prstGeom>
        <a:solidFill>
          <a:srgbClr val="FFFFCC"/>
        </a:solidFill>
        <a:ln w="22225" cmpd="sng">
          <a:solidFill>
            <a:srgbClr val="000000"/>
          </a:solidFill>
          <a:headEnd type="none"/>
          <a:tailEnd type="none"/>
        </a:ln>
      </xdr:spPr>
      <xdr:txBody>
        <a:bodyPr vertOverflow="clip" wrap="square" lIns="91440" tIns="45720" rIns="91440" bIns="45720" anchor="ctr"/>
        <a:p>
          <a:pPr algn="l">
            <a:defRPr/>
          </a:pPr>
          <a:r>
            <a:rPr lang="en-US" cap="none" sz="1000" b="1" i="0" u="none" baseline="0">
              <a:solidFill>
                <a:srgbClr val="FF0000"/>
              </a:solidFill>
              <a:latin typeface="Arial"/>
              <a:ea typeface="Arial"/>
              <a:cs typeface="Arial"/>
            </a:rPr>
            <a:t>Insert Bidder Name here.</a:t>
          </a:r>
        </a:p>
      </xdr:txBody>
    </xdr:sp>
    <xdr:clientData/>
  </xdr:twoCellAnchor>
  <xdr:twoCellAnchor>
    <xdr:from>
      <xdr:col>2</xdr:col>
      <xdr:colOff>9525</xdr:colOff>
      <xdr:row>2</xdr:row>
      <xdr:rowOff>133350</xdr:rowOff>
    </xdr:from>
    <xdr:to>
      <xdr:col>2</xdr:col>
      <xdr:colOff>276225</xdr:colOff>
      <xdr:row>2</xdr:row>
      <xdr:rowOff>133350</xdr:rowOff>
    </xdr:to>
    <xdr:sp>
      <xdr:nvSpPr>
        <xdr:cNvPr id="2" name="Line 3"/>
        <xdr:cNvSpPr>
          <a:spLocks/>
        </xdr:cNvSpPr>
      </xdr:nvSpPr>
      <xdr:spPr>
        <a:xfrm flipH="1">
          <a:off x="6772275" y="552450"/>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xdr:row>
      <xdr:rowOff>9525</xdr:rowOff>
    </xdr:from>
    <xdr:ext cx="2066925" cy="4533900"/>
    <xdr:sp>
      <xdr:nvSpPr>
        <xdr:cNvPr id="3" name="TextBox 5"/>
        <xdr:cNvSpPr txBox="1">
          <a:spLocks noChangeArrowheads="1"/>
        </xdr:cNvSpPr>
      </xdr:nvSpPr>
      <xdr:spPr>
        <a:xfrm>
          <a:off x="7029450" y="1162050"/>
          <a:ext cx="2066925" cy="4533900"/>
        </a:xfrm>
        <a:prstGeom prst="rect">
          <a:avLst/>
        </a:prstGeom>
        <a:solidFill>
          <a:srgbClr val="FFFFCC"/>
        </a:solidFill>
        <a:ln w="15875" cmpd="sng">
          <a:solidFill>
            <a:srgbClr val="000000"/>
          </a:solidFill>
          <a:headEnd type="none"/>
          <a:tailEnd type="none"/>
        </a:ln>
      </xdr:spPr>
      <xdr:txBody>
        <a:bodyPr vertOverflow="clip" wrap="square" lIns="182880" tIns="137160" rIns="182880" bIns="137160"/>
        <a:p>
          <a:pPr algn="l">
            <a:defRPr/>
          </a:pPr>
          <a:r>
            <a:rPr lang="en-US" cap="none" sz="1000" b="1" i="0" u="none" baseline="0">
              <a:latin typeface="Arial"/>
              <a:ea typeface="Arial"/>
              <a:cs typeface="Arial"/>
            </a:rPr>
            <a:t>PLEASE NOTE:
</a:t>
          </a:r>
          <a:r>
            <a:rPr lang="en-US" cap="none" sz="1000" b="0" i="0" u="none" baseline="0">
              <a:latin typeface="Arial"/>
              <a:ea typeface="Arial"/>
              <a:cs typeface="Arial"/>
            </a:rPr>
            <a:t>1.  The Bidder Name in the space provided in light-green highlight will populate across all other worksheets.
2.  Cells requiring Bidder data entry are marked in light-green highlight to clearly indicate which cells are available for data entry as indicated above left.
3.  Cells that contain titles and formulas are marked in gray high-light.
4. Cells that are not applicable are marked in black highlight.
5.  It is the Bidder's responsibility to ensure the integrity of the Cost Workbook formulas and links.
</a:t>
          </a:r>
        </a:p>
      </xdr:txBody>
    </xdr:sp>
    <xdr:clientData/>
  </xdr:oneCellAnchor>
  <xdr:twoCellAnchor>
    <xdr:from>
      <xdr:col>2</xdr:col>
      <xdr:colOff>257175</xdr:colOff>
      <xdr:row>3</xdr:row>
      <xdr:rowOff>9525</xdr:rowOff>
    </xdr:from>
    <xdr:to>
      <xdr:col>6</xdr:col>
      <xdr:colOff>514350</xdr:colOff>
      <xdr:row>3</xdr:row>
      <xdr:rowOff>266700</xdr:rowOff>
    </xdr:to>
    <xdr:sp>
      <xdr:nvSpPr>
        <xdr:cNvPr id="4" name="TextBox 16"/>
        <xdr:cNvSpPr txBox="1">
          <a:spLocks noChangeArrowheads="1"/>
        </xdr:cNvSpPr>
      </xdr:nvSpPr>
      <xdr:spPr>
        <a:xfrm>
          <a:off x="7019925" y="714375"/>
          <a:ext cx="2085975" cy="257175"/>
        </a:xfrm>
        <a:prstGeom prst="rect">
          <a:avLst/>
        </a:prstGeom>
        <a:solidFill>
          <a:srgbClr val="FFFFCC"/>
        </a:solidFill>
        <a:ln w="22225" cmpd="sng">
          <a:solidFill>
            <a:srgbClr val="000000"/>
          </a:solidFill>
          <a:headEnd type="none"/>
          <a:tailEnd type="none"/>
        </a:ln>
      </xdr:spPr>
      <xdr:txBody>
        <a:bodyPr vertOverflow="clip" wrap="square" lIns="91440" tIns="45720" rIns="91440" bIns="45720" anchor="ctr"/>
        <a:p>
          <a:pPr algn="l">
            <a:defRPr/>
          </a:pPr>
          <a:r>
            <a:rPr lang="en-US" cap="none" sz="1000" b="1" i="0" u="none" baseline="0">
              <a:solidFill>
                <a:srgbClr val="FF0000"/>
              </a:solidFill>
              <a:latin typeface="Arial"/>
              <a:ea typeface="Arial"/>
              <a:cs typeface="Arial"/>
            </a:rPr>
            <a:t>Select Pricing Scenario here.</a:t>
          </a:r>
        </a:p>
      </xdr:txBody>
    </xdr:sp>
    <xdr:clientData/>
  </xdr:twoCellAnchor>
  <xdr:twoCellAnchor>
    <xdr:from>
      <xdr:col>2</xdr:col>
      <xdr:colOff>0</xdr:colOff>
      <xdr:row>3</xdr:row>
      <xdr:rowOff>142875</xdr:rowOff>
    </xdr:from>
    <xdr:to>
      <xdr:col>2</xdr:col>
      <xdr:colOff>266700</xdr:colOff>
      <xdr:row>3</xdr:row>
      <xdr:rowOff>142875</xdr:rowOff>
    </xdr:to>
    <xdr:sp>
      <xdr:nvSpPr>
        <xdr:cNvPr id="5" name="Line 17"/>
        <xdr:cNvSpPr>
          <a:spLocks/>
        </xdr:cNvSpPr>
      </xdr:nvSpPr>
      <xdr:spPr>
        <a:xfrm flipH="1">
          <a:off x="6762750" y="8477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xdr:row>
      <xdr:rowOff>0</xdr:rowOff>
    </xdr:from>
    <xdr:ext cx="76200" cy="200025"/>
    <xdr:sp>
      <xdr:nvSpPr>
        <xdr:cNvPr id="1" name="TextBox 1"/>
        <xdr:cNvSpPr txBox="1">
          <a:spLocks noChangeArrowheads="1"/>
        </xdr:cNvSpPr>
      </xdr:nvSpPr>
      <xdr:spPr>
        <a:xfrm>
          <a:off x="3924300" y="238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76200" cy="200025"/>
    <xdr:sp>
      <xdr:nvSpPr>
        <xdr:cNvPr id="2" name="TextBox 2"/>
        <xdr:cNvSpPr txBox="1">
          <a:spLocks noChangeArrowheads="1"/>
        </xdr:cNvSpPr>
      </xdr:nvSpPr>
      <xdr:spPr>
        <a:xfrm>
          <a:off x="3924300" y="238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76200" cy="200025"/>
    <xdr:sp>
      <xdr:nvSpPr>
        <xdr:cNvPr id="3" name="TextBox 3"/>
        <xdr:cNvSpPr txBox="1">
          <a:spLocks noChangeArrowheads="1"/>
        </xdr:cNvSpPr>
      </xdr:nvSpPr>
      <xdr:spPr>
        <a:xfrm>
          <a:off x="3924300" y="238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142</xdr:row>
      <xdr:rowOff>0</xdr:rowOff>
    </xdr:from>
    <xdr:ext cx="76200" cy="200025"/>
    <xdr:sp>
      <xdr:nvSpPr>
        <xdr:cNvPr id="4" name="TextBox 5"/>
        <xdr:cNvSpPr txBox="1">
          <a:spLocks noChangeArrowheads="1"/>
        </xdr:cNvSpPr>
      </xdr:nvSpPr>
      <xdr:spPr>
        <a:xfrm>
          <a:off x="3924300" y="25488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142</xdr:row>
      <xdr:rowOff>0</xdr:rowOff>
    </xdr:from>
    <xdr:ext cx="76200" cy="200025"/>
    <xdr:sp>
      <xdr:nvSpPr>
        <xdr:cNvPr id="5" name="TextBox 6"/>
        <xdr:cNvSpPr txBox="1">
          <a:spLocks noChangeArrowheads="1"/>
        </xdr:cNvSpPr>
      </xdr:nvSpPr>
      <xdr:spPr>
        <a:xfrm>
          <a:off x="3924300" y="25488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142</xdr:row>
      <xdr:rowOff>0</xdr:rowOff>
    </xdr:from>
    <xdr:ext cx="76200" cy="200025"/>
    <xdr:sp>
      <xdr:nvSpPr>
        <xdr:cNvPr id="6" name="TextBox 7"/>
        <xdr:cNvSpPr txBox="1">
          <a:spLocks noChangeArrowheads="1"/>
        </xdr:cNvSpPr>
      </xdr:nvSpPr>
      <xdr:spPr>
        <a:xfrm>
          <a:off x="3924300" y="25488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76200" cy="200025"/>
    <xdr:sp>
      <xdr:nvSpPr>
        <xdr:cNvPr id="7" name="TextBox 8"/>
        <xdr:cNvSpPr txBox="1">
          <a:spLocks noChangeArrowheads="1"/>
        </xdr:cNvSpPr>
      </xdr:nvSpPr>
      <xdr:spPr>
        <a:xfrm>
          <a:off x="3924300" y="1474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76200" cy="200025"/>
    <xdr:sp>
      <xdr:nvSpPr>
        <xdr:cNvPr id="8" name="TextBox 9"/>
        <xdr:cNvSpPr txBox="1">
          <a:spLocks noChangeArrowheads="1"/>
        </xdr:cNvSpPr>
      </xdr:nvSpPr>
      <xdr:spPr>
        <a:xfrm>
          <a:off x="3924300" y="1474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76200" cy="200025"/>
    <xdr:sp>
      <xdr:nvSpPr>
        <xdr:cNvPr id="9" name="TextBox 10"/>
        <xdr:cNvSpPr txBox="1">
          <a:spLocks noChangeArrowheads="1"/>
        </xdr:cNvSpPr>
      </xdr:nvSpPr>
      <xdr:spPr>
        <a:xfrm>
          <a:off x="3924300" y="1474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203</xdr:row>
      <xdr:rowOff>0</xdr:rowOff>
    </xdr:from>
    <xdr:ext cx="76200" cy="200025"/>
    <xdr:sp>
      <xdr:nvSpPr>
        <xdr:cNvPr id="10" name="TextBox 11"/>
        <xdr:cNvSpPr txBox="1">
          <a:spLocks noChangeArrowheads="1"/>
        </xdr:cNvSpPr>
      </xdr:nvSpPr>
      <xdr:spPr>
        <a:xfrm>
          <a:off x="3924300" y="36395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203</xdr:row>
      <xdr:rowOff>0</xdr:rowOff>
    </xdr:from>
    <xdr:ext cx="76200" cy="200025"/>
    <xdr:sp>
      <xdr:nvSpPr>
        <xdr:cNvPr id="11" name="TextBox 12"/>
        <xdr:cNvSpPr txBox="1">
          <a:spLocks noChangeArrowheads="1"/>
        </xdr:cNvSpPr>
      </xdr:nvSpPr>
      <xdr:spPr>
        <a:xfrm>
          <a:off x="3924300" y="36395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203</xdr:row>
      <xdr:rowOff>0</xdr:rowOff>
    </xdr:from>
    <xdr:ext cx="76200" cy="200025"/>
    <xdr:sp>
      <xdr:nvSpPr>
        <xdr:cNvPr id="12" name="TextBox 13"/>
        <xdr:cNvSpPr txBox="1">
          <a:spLocks noChangeArrowheads="1"/>
        </xdr:cNvSpPr>
      </xdr:nvSpPr>
      <xdr:spPr>
        <a:xfrm>
          <a:off x="3924300" y="36395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813</xdr:row>
      <xdr:rowOff>0</xdr:rowOff>
    </xdr:from>
    <xdr:ext cx="76200" cy="200025"/>
    <xdr:sp>
      <xdr:nvSpPr>
        <xdr:cNvPr id="13" name="TextBox 14"/>
        <xdr:cNvSpPr txBox="1">
          <a:spLocks noChangeArrowheads="1"/>
        </xdr:cNvSpPr>
      </xdr:nvSpPr>
      <xdr:spPr>
        <a:xfrm>
          <a:off x="3924300" y="145456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813</xdr:row>
      <xdr:rowOff>0</xdr:rowOff>
    </xdr:from>
    <xdr:ext cx="76200" cy="200025"/>
    <xdr:sp>
      <xdr:nvSpPr>
        <xdr:cNvPr id="14" name="TextBox 15"/>
        <xdr:cNvSpPr txBox="1">
          <a:spLocks noChangeArrowheads="1"/>
        </xdr:cNvSpPr>
      </xdr:nvSpPr>
      <xdr:spPr>
        <a:xfrm>
          <a:off x="3924300" y="145456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813</xdr:row>
      <xdr:rowOff>0</xdr:rowOff>
    </xdr:from>
    <xdr:ext cx="76200" cy="200025"/>
    <xdr:sp>
      <xdr:nvSpPr>
        <xdr:cNvPr id="15" name="TextBox 16"/>
        <xdr:cNvSpPr txBox="1">
          <a:spLocks noChangeArrowheads="1"/>
        </xdr:cNvSpPr>
      </xdr:nvSpPr>
      <xdr:spPr>
        <a:xfrm>
          <a:off x="3924300" y="145456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1057</xdr:row>
      <xdr:rowOff>0</xdr:rowOff>
    </xdr:from>
    <xdr:ext cx="76200" cy="200025"/>
    <xdr:sp>
      <xdr:nvSpPr>
        <xdr:cNvPr id="16" name="TextBox 17"/>
        <xdr:cNvSpPr txBox="1">
          <a:spLocks noChangeArrowheads="1"/>
        </xdr:cNvSpPr>
      </xdr:nvSpPr>
      <xdr:spPr>
        <a:xfrm>
          <a:off x="3924300" y="189080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1057</xdr:row>
      <xdr:rowOff>0</xdr:rowOff>
    </xdr:from>
    <xdr:ext cx="76200" cy="200025"/>
    <xdr:sp>
      <xdr:nvSpPr>
        <xdr:cNvPr id="17" name="TextBox 18"/>
        <xdr:cNvSpPr txBox="1">
          <a:spLocks noChangeArrowheads="1"/>
        </xdr:cNvSpPr>
      </xdr:nvSpPr>
      <xdr:spPr>
        <a:xfrm>
          <a:off x="3924300" y="189080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1057</xdr:row>
      <xdr:rowOff>0</xdr:rowOff>
    </xdr:from>
    <xdr:ext cx="76200" cy="200025"/>
    <xdr:sp>
      <xdr:nvSpPr>
        <xdr:cNvPr id="18" name="TextBox 19"/>
        <xdr:cNvSpPr txBox="1">
          <a:spLocks noChangeArrowheads="1"/>
        </xdr:cNvSpPr>
      </xdr:nvSpPr>
      <xdr:spPr>
        <a:xfrm>
          <a:off x="3924300" y="189080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752</xdr:row>
      <xdr:rowOff>0</xdr:rowOff>
    </xdr:from>
    <xdr:ext cx="76200" cy="200025"/>
    <xdr:sp>
      <xdr:nvSpPr>
        <xdr:cNvPr id="19" name="TextBox 20"/>
        <xdr:cNvSpPr txBox="1">
          <a:spLocks noChangeArrowheads="1"/>
        </xdr:cNvSpPr>
      </xdr:nvSpPr>
      <xdr:spPr>
        <a:xfrm>
          <a:off x="3924300" y="134550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752</xdr:row>
      <xdr:rowOff>0</xdr:rowOff>
    </xdr:from>
    <xdr:ext cx="76200" cy="200025"/>
    <xdr:sp>
      <xdr:nvSpPr>
        <xdr:cNvPr id="20" name="TextBox 21"/>
        <xdr:cNvSpPr txBox="1">
          <a:spLocks noChangeArrowheads="1"/>
        </xdr:cNvSpPr>
      </xdr:nvSpPr>
      <xdr:spPr>
        <a:xfrm>
          <a:off x="3924300" y="134550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752</xdr:row>
      <xdr:rowOff>0</xdr:rowOff>
    </xdr:from>
    <xdr:ext cx="76200" cy="200025"/>
    <xdr:sp>
      <xdr:nvSpPr>
        <xdr:cNvPr id="21" name="TextBox 22"/>
        <xdr:cNvSpPr txBox="1">
          <a:spLocks noChangeArrowheads="1"/>
        </xdr:cNvSpPr>
      </xdr:nvSpPr>
      <xdr:spPr>
        <a:xfrm>
          <a:off x="3924300" y="134550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691</xdr:row>
      <xdr:rowOff>0</xdr:rowOff>
    </xdr:from>
    <xdr:ext cx="76200" cy="200025"/>
    <xdr:sp>
      <xdr:nvSpPr>
        <xdr:cNvPr id="22" name="TextBox 23"/>
        <xdr:cNvSpPr txBox="1">
          <a:spLocks noChangeArrowheads="1"/>
        </xdr:cNvSpPr>
      </xdr:nvSpPr>
      <xdr:spPr>
        <a:xfrm>
          <a:off x="3924300" y="123644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691</xdr:row>
      <xdr:rowOff>0</xdr:rowOff>
    </xdr:from>
    <xdr:ext cx="76200" cy="200025"/>
    <xdr:sp>
      <xdr:nvSpPr>
        <xdr:cNvPr id="23" name="TextBox 24"/>
        <xdr:cNvSpPr txBox="1">
          <a:spLocks noChangeArrowheads="1"/>
        </xdr:cNvSpPr>
      </xdr:nvSpPr>
      <xdr:spPr>
        <a:xfrm>
          <a:off x="3924300" y="123644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691</xdr:row>
      <xdr:rowOff>0</xdr:rowOff>
    </xdr:from>
    <xdr:ext cx="76200" cy="200025"/>
    <xdr:sp>
      <xdr:nvSpPr>
        <xdr:cNvPr id="24" name="TextBox 25"/>
        <xdr:cNvSpPr txBox="1">
          <a:spLocks noChangeArrowheads="1"/>
        </xdr:cNvSpPr>
      </xdr:nvSpPr>
      <xdr:spPr>
        <a:xfrm>
          <a:off x="3924300" y="123644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630</xdr:row>
      <xdr:rowOff>0</xdr:rowOff>
    </xdr:from>
    <xdr:ext cx="76200" cy="200025"/>
    <xdr:sp>
      <xdr:nvSpPr>
        <xdr:cNvPr id="25" name="TextBox 26"/>
        <xdr:cNvSpPr txBox="1">
          <a:spLocks noChangeArrowheads="1"/>
        </xdr:cNvSpPr>
      </xdr:nvSpPr>
      <xdr:spPr>
        <a:xfrm>
          <a:off x="3924300" y="112737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630</xdr:row>
      <xdr:rowOff>0</xdr:rowOff>
    </xdr:from>
    <xdr:ext cx="76200" cy="200025"/>
    <xdr:sp>
      <xdr:nvSpPr>
        <xdr:cNvPr id="26" name="TextBox 27"/>
        <xdr:cNvSpPr txBox="1">
          <a:spLocks noChangeArrowheads="1"/>
        </xdr:cNvSpPr>
      </xdr:nvSpPr>
      <xdr:spPr>
        <a:xfrm>
          <a:off x="3924300" y="112737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630</xdr:row>
      <xdr:rowOff>0</xdr:rowOff>
    </xdr:from>
    <xdr:ext cx="76200" cy="200025"/>
    <xdr:sp>
      <xdr:nvSpPr>
        <xdr:cNvPr id="27" name="TextBox 28"/>
        <xdr:cNvSpPr txBox="1">
          <a:spLocks noChangeArrowheads="1"/>
        </xdr:cNvSpPr>
      </xdr:nvSpPr>
      <xdr:spPr>
        <a:xfrm>
          <a:off x="3924300" y="112737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569</xdr:row>
      <xdr:rowOff>0</xdr:rowOff>
    </xdr:from>
    <xdr:ext cx="76200" cy="200025"/>
    <xdr:sp>
      <xdr:nvSpPr>
        <xdr:cNvPr id="28" name="TextBox 29"/>
        <xdr:cNvSpPr txBox="1">
          <a:spLocks noChangeArrowheads="1"/>
        </xdr:cNvSpPr>
      </xdr:nvSpPr>
      <xdr:spPr>
        <a:xfrm>
          <a:off x="3924300" y="101831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569</xdr:row>
      <xdr:rowOff>0</xdr:rowOff>
    </xdr:from>
    <xdr:ext cx="76200" cy="200025"/>
    <xdr:sp>
      <xdr:nvSpPr>
        <xdr:cNvPr id="29" name="TextBox 30"/>
        <xdr:cNvSpPr txBox="1">
          <a:spLocks noChangeArrowheads="1"/>
        </xdr:cNvSpPr>
      </xdr:nvSpPr>
      <xdr:spPr>
        <a:xfrm>
          <a:off x="3924300" y="101831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569</xdr:row>
      <xdr:rowOff>0</xdr:rowOff>
    </xdr:from>
    <xdr:ext cx="76200" cy="200025"/>
    <xdr:sp>
      <xdr:nvSpPr>
        <xdr:cNvPr id="30" name="TextBox 31"/>
        <xdr:cNvSpPr txBox="1">
          <a:spLocks noChangeArrowheads="1"/>
        </xdr:cNvSpPr>
      </xdr:nvSpPr>
      <xdr:spPr>
        <a:xfrm>
          <a:off x="3924300" y="101831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508</xdr:row>
      <xdr:rowOff>0</xdr:rowOff>
    </xdr:from>
    <xdr:ext cx="76200" cy="200025"/>
    <xdr:sp>
      <xdr:nvSpPr>
        <xdr:cNvPr id="31" name="TextBox 32"/>
        <xdr:cNvSpPr txBox="1">
          <a:spLocks noChangeArrowheads="1"/>
        </xdr:cNvSpPr>
      </xdr:nvSpPr>
      <xdr:spPr>
        <a:xfrm>
          <a:off x="3924300" y="90925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508</xdr:row>
      <xdr:rowOff>0</xdr:rowOff>
    </xdr:from>
    <xdr:ext cx="76200" cy="200025"/>
    <xdr:sp>
      <xdr:nvSpPr>
        <xdr:cNvPr id="32" name="TextBox 33"/>
        <xdr:cNvSpPr txBox="1">
          <a:spLocks noChangeArrowheads="1"/>
        </xdr:cNvSpPr>
      </xdr:nvSpPr>
      <xdr:spPr>
        <a:xfrm>
          <a:off x="3924300" y="90925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508</xdr:row>
      <xdr:rowOff>0</xdr:rowOff>
    </xdr:from>
    <xdr:ext cx="76200" cy="200025"/>
    <xdr:sp>
      <xdr:nvSpPr>
        <xdr:cNvPr id="33" name="TextBox 34"/>
        <xdr:cNvSpPr txBox="1">
          <a:spLocks noChangeArrowheads="1"/>
        </xdr:cNvSpPr>
      </xdr:nvSpPr>
      <xdr:spPr>
        <a:xfrm>
          <a:off x="3924300" y="90925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447</xdr:row>
      <xdr:rowOff>0</xdr:rowOff>
    </xdr:from>
    <xdr:ext cx="76200" cy="200025"/>
    <xdr:sp>
      <xdr:nvSpPr>
        <xdr:cNvPr id="34" name="TextBox 35"/>
        <xdr:cNvSpPr txBox="1">
          <a:spLocks noChangeArrowheads="1"/>
        </xdr:cNvSpPr>
      </xdr:nvSpPr>
      <xdr:spPr>
        <a:xfrm>
          <a:off x="3924300" y="80019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447</xdr:row>
      <xdr:rowOff>0</xdr:rowOff>
    </xdr:from>
    <xdr:ext cx="76200" cy="200025"/>
    <xdr:sp>
      <xdr:nvSpPr>
        <xdr:cNvPr id="35" name="TextBox 36"/>
        <xdr:cNvSpPr txBox="1">
          <a:spLocks noChangeArrowheads="1"/>
        </xdr:cNvSpPr>
      </xdr:nvSpPr>
      <xdr:spPr>
        <a:xfrm>
          <a:off x="3924300" y="80019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447</xdr:row>
      <xdr:rowOff>0</xdr:rowOff>
    </xdr:from>
    <xdr:ext cx="76200" cy="200025"/>
    <xdr:sp>
      <xdr:nvSpPr>
        <xdr:cNvPr id="36" name="TextBox 37"/>
        <xdr:cNvSpPr txBox="1">
          <a:spLocks noChangeArrowheads="1"/>
        </xdr:cNvSpPr>
      </xdr:nvSpPr>
      <xdr:spPr>
        <a:xfrm>
          <a:off x="3924300" y="80019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386</xdr:row>
      <xdr:rowOff>0</xdr:rowOff>
    </xdr:from>
    <xdr:ext cx="76200" cy="200025"/>
    <xdr:sp>
      <xdr:nvSpPr>
        <xdr:cNvPr id="37" name="TextBox 38"/>
        <xdr:cNvSpPr txBox="1">
          <a:spLocks noChangeArrowheads="1"/>
        </xdr:cNvSpPr>
      </xdr:nvSpPr>
      <xdr:spPr>
        <a:xfrm>
          <a:off x="3924300" y="69113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386</xdr:row>
      <xdr:rowOff>0</xdr:rowOff>
    </xdr:from>
    <xdr:ext cx="76200" cy="200025"/>
    <xdr:sp>
      <xdr:nvSpPr>
        <xdr:cNvPr id="38" name="TextBox 39"/>
        <xdr:cNvSpPr txBox="1">
          <a:spLocks noChangeArrowheads="1"/>
        </xdr:cNvSpPr>
      </xdr:nvSpPr>
      <xdr:spPr>
        <a:xfrm>
          <a:off x="3924300" y="69113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386</xdr:row>
      <xdr:rowOff>0</xdr:rowOff>
    </xdr:from>
    <xdr:ext cx="76200" cy="200025"/>
    <xdr:sp>
      <xdr:nvSpPr>
        <xdr:cNvPr id="39" name="TextBox 40"/>
        <xdr:cNvSpPr txBox="1">
          <a:spLocks noChangeArrowheads="1"/>
        </xdr:cNvSpPr>
      </xdr:nvSpPr>
      <xdr:spPr>
        <a:xfrm>
          <a:off x="3924300" y="69113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76200" cy="200025"/>
    <xdr:sp>
      <xdr:nvSpPr>
        <xdr:cNvPr id="40" name="TextBox 41"/>
        <xdr:cNvSpPr txBox="1">
          <a:spLocks noChangeArrowheads="1"/>
        </xdr:cNvSpPr>
      </xdr:nvSpPr>
      <xdr:spPr>
        <a:xfrm>
          <a:off x="3924300" y="5820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76200" cy="200025"/>
    <xdr:sp>
      <xdr:nvSpPr>
        <xdr:cNvPr id="41" name="TextBox 42"/>
        <xdr:cNvSpPr txBox="1">
          <a:spLocks noChangeArrowheads="1"/>
        </xdr:cNvSpPr>
      </xdr:nvSpPr>
      <xdr:spPr>
        <a:xfrm>
          <a:off x="3924300" y="5820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76200" cy="200025"/>
    <xdr:sp>
      <xdr:nvSpPr>
        <xdr:cNvPr id="42" name="TextBox 43"/>
        <xdr:cNvSpPr txBox="1">
          <a:spLocks noChangeArrowheads="1"/>
        </xdr:cNvSpPr>
      </xdr:nvSpPr>
      <xdr:spPr>
        <a:xfrm>
          <a:off x="3924300" y="5820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76200" cy="200025"/>
    <xdr:sp>
      <xdr:nvSpPr>
        <xdr:cNvPr id="43" name="TextBox 44"/>
        <xdr:cNvSpPr txBox="1">
          <a:spLocks noChangeArrowheads="1"/>
        </xdr:cNvSpPr>
      </xdr:nvSpPr>
      <xdr:spPr>
        <a:xfrm>
          <a:off x="3924300" y="4730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76200" cy="200025"/>
    <xdr:sp>
      <xdr:nvSpPr>
        <xdr:cNvPr id="44" name="TextBox 45"/>
        <xdr:cNvSpPr txBox="1">
          <a:spLocks noChangeArrowheads="1"/>
        </xdr:cNvSpPr>
      </xdr:nvSpPr>
      <xdr:spPr>
        <a:xfrm>
          <a:off x="3924300" y="4730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76200" cy="200025"/>
    <xdr:sp>
      <xdr:nvSpPr>
        <xdr:cNvPr id="45" name="TextBox 46"/>
        <xdr:cNvSpPr txBox="1">
          <a:spLocks noChangeArrowheads="1"/>
        </xdr:cNvSpPr>
      </xdr:nvSpPr>
      <xdr:spPr>
        <a:xfrm>
          <a:off x="3924300" y="4730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996</xdr:row>
      <xdr:rowOff>0</xdr:rowOff>
    </xdr:from>
    <xdr:ext cx="76200" cy="200025"/>
    <xdr:sp>
      <xdr:nvSpPr>
        <xdr:cNvPr id="46" name="TextBox 47"/>
        <xdr:cNvSpPr txBox="1">
          <a:spLocks noChangeArrowheads="1"/>
        </xdr:cNvSpPr>
      </xdr:nvSpPr>
      <xdr:spPr>
        <a:xfrm>
          <a:off x="3924300" y="178174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996</xdr:row>
      <xdr:rowOff>0</xdr:rowOff>
    </xdr:from>
    <xdr:ext cx="76200" cy="200025"/>
    <xdr:sp>
      <xdr:nvSpPr>
        <xdr:cNvPr id="47" name="TextBox 48"/>
        <xdr:cNvSpPr txBox="1">
          <a:spLocks noChangeArrowheads="1"/>
        </xdr:cNvSpPr>
      </xdr:nvSpPr>
      <xdr:spPr>
        <a:xfrm>
          <a:off x="3924300" y="178174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996</xdr:row>
      <xdr:rowOff>0</xdr:rowOff>
    </xdr:from>
    <xdr:ext cx="76200" cy="200025"/>
    <xdr:sp>
      <xdr:nvSpPr>
        <xdr:cNvPr id="48" name="TextBox 49"/>
        <xdr:cNvSpPr txBox="1">
          <a:spLocks noChangeArrowheads="1"/>
        </xdr:cNvSpPr>
      </xdr:nvSpPr>
      <xdr:spPr>
        <a:xfrm>
          <a:off x="3924300" y="178174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935</xdr:row>
      <xdr:rowOff>0</xdr:rowOff>
    </xdr:from>
    <xdr:ext cx="76200" cy="200025"/>
    <xdr:sp>
      <xdr:nvSpPr>
        <xdr:cNvPr id="49" name="TextBox 50"/>
        <xdr:cNvSpPr txBox="1">
          <a:spLocks noChangeArrowheads="1"/>
        </xdr:cNvSpPr>
      </xdr:nvSpPr>
      <xdr:spPr>
        <a:xfrm>
          <a:off x="3924300" y="167268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935</xdr:row>
      <xdr:rowOff>0</xdr:rowOff>
    </xdr:from>
    <xdr:ext cx="76200" cy="200025"/>
    <xdr:sp>
      <xdr:nvSpPr>
        <xdr:cNvPr id="50" name="TextBox 51"/>
        <xdr:cNvSpPr txBox="1">
          <a:spLocks noChangeArrowheads="1"/>
        </xdr:cNvSpPr>
      </xdr:nvSpPr>
      <xdr:spPr>
        <a:xfrm>
          <a:off x="3924300" y="167268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935</xdr:row>
      <xdr:rowOff>0</xdr:rowOff>
    </xdr:from>
    <xdr:ext cx="76200" cy="200025"/>
    <xdr:sp>
      <xdr:nvSpPr>
        <xdr:cNvPr id="51" name="TextBox 52"/>
        <xdr:cNvSpPr txBox="1">
          <a:spLocks noChangeArrowheads="1"/>
        </xdr:cNvSpPr>
      </xdr:nvSpPr>
      <xdr:spPr>
        <a:xfrm>
          <a:off x="3924300" y="167268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874</xdr:row>
      <xdr:rowOff>0</xdr:rowOff>
    </xdr:from>
    <xdr:ext cx="76200" cy="200025"/>
    <xdr:sp>
      <xdr:nvSpPr>
        <xdr:cNvPr id="52" name="TextBox 53"/>
        <xdr:cNvSpPr txBox="1">
          <a:spLocks noChangeArrowheads="1"/>
        </xdr:cNvSpPr>
      </xdr:nvSpPr>
      <xdr:spPr>
        <a:xfrm>
          <a:off x="3924300" y="15636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874</xdr:row>
      <xdr:rowOff>0</xdr:rowOff>
    </xdr:from>
    <xdr:ext cx="76200" cy="200025"/>
    <xdr:sp>
      <xdr:nvSpPr>
        <xdr:cNvPr id="53" name="TextBox 54"/>
        <xdr:cNvSpPr txBox="1">
          <a:spLocks noChangeArrowheads="1"/>
        </xdr:cNvSpPr>
      </xdr:nvSpPr>
      <xdr:spPr>
        <a:xfrm>
          <a:off x="3924300" y="15636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874</xdr:row>
      <xdr:rowOff>0</xdr:rowOff>
    </xdr:from>
    <xdr:ext cx="76200" cy="200025"/>
    <xdr:sp>
      <xdr:nvSpPr>
        <xdr:cNvPr id="54" name="TextBox 55"/>
        <xdr:cNvSpPr txBox="1">
          <a:spLocks noChangeArrowheads="1"/>
        </xdr:cNvSpPr>
      </xdr:nvSpPr>
      <xdr:spPr>
        <a:xfrm>
          <a:off x="3924300" y="15636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xdr:row>
      <xdr:rowOff>0</xdr:rowOff>
    </xdr:from>
    <xdr:ext cx="76200" cy="200025"/>
    <xdr:sp>
      <xdr:nvSpPr>
        <xdr:cNvPr id="1" name="TextBox 1"/>
        <xdr:cNvSpPr txBox="1">
          <a:spLocks noChangeArrowheads="1"/>
        </xdr:cNvSpPr>
      </xdr:nvSpPr>
      <xdr:spPr>
        <a:xfrm>
          <a:off x="3924300" y="238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76200" cy="200025"/>
    <xdr:sp>
      <xdr:nvSpPr>
        <xdr:cNvPr id="2" name="TextBox 2"/>
        <xdr:cNvSpPr txBox="1">
          <a:spLocks noChangeArrowheads="1"/>
        </xdr:cNvSpPr>
      </xdr:nvSpPr>
      <xdr:spPr>
        <a:xfrm>
          <a:off x="3924300" y="238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76200" cy="200025"/>
    <xdr:sp>
      <xdr:nvSpPr>
        <xdr:cNvPr id="3" name="TextBox 3"/>
        <xdr:cNvSpPr txBox="1">
          <a:spLocks noChangeArrowheads="1"/>
        </xdr:cNvSpPr>
      </xdr:nvSpPr>
      <xdr:spPr>
        <a:xfrm>
          <a:off x="3924300" y="238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76200" cy="200025"/>
    <xdr:sp>
      <xdr:nvSpPr>
        <xdr:cNvPr id="1" name="TextBox 1"/>
        <xdr:cNvSpPr txBox="1">
          <a:spLocks noChangeArrowheads="1"/>
        </xdr:cNvSpPr>
      </xdr:nvSpPr>
      <xdr:spPr>
        <a:xfrm>
          <a:off x="3924300"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00025"/>
    <xdr:sp>
      <xdr:nvSpPr>
        <xdr:cNvPr id="2" name="TextBox 2"/>
        <xdr:cNvSpPr txBox="1">
          <a:spLocks noChangeArrowheads="1"/>
        </xdr:cNvSpPr>
      </xdr:nvSpPr>
      <xdr:spPr>
        <a:xfrm>
          <a:off x="3924300"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00025"/>
    <xdr:sp>
      <xdr:nvSpPr>
        <xdr:cNvPr id="3" name="TextBox 3"/>
        <xdr:cNvSpPr txBox="1">
          <a:spLocks noChangeArrowheads="1"/>
        </xdr:cNvSpPr>
      </xdr:nvSpPr>
      <xdr:spPr>
        <a:xfrm>
          <a:off x="3924300"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99</xdr:row>
      <xdr:rowOff>0</xdr:rowOff>
    </xdr:from>
    <xdr:ext cx="76200" cy="200025"/>
    <xdr:sp>
      <xdr:nvSpPr>
        <xdr:cNvPr id="1" name="TextBox 8"/>
        <xdr:cNvSpPr txBox="1">
          <a:spLocks noChangeArrowheads="1"/>
        </xdr:cNvSpPr>
      </xdr:nvSpPr>
      <xdr:spPr>
        <a:xfrm>
          <a:off x="2800350" y="1963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76200" cy="200025"/>
    <xdr:sp>
      <xdr:nvSpPr>
        <xdr:cNvPr id="2" name="TextBox 9"/>
        <xdr:cNvSpPr txBox="1">
          <a:spLocks noChangeArrowheads="1"/>
        </xdr:cNvSpPr>
      </xdr:nvSpPr>
      <xdr:spPr>
        <a:xfrm>
          <a:off x="2800350" y="1963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76200" cy="200025"/>
    <xdr:sp>
      <xdr:nvSpPr>
        <xdr:cNvPr id="3" name="TextBox 10"/>
        <xdr:cNvSpPr txBox="1">
          <a:spLocks noChangeArrowheads="1"/>
        </xdr:cNvSpPr>
      </xdr:nvSpPr>
      <xdr:spPr>
        <a:xfrm>
          <a:off x="2800350" y="1963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76200" cy="200025"/>
    <xdr:sp>
      <xdr:nvSpPr>
        <xdr:cNvPr id="4" name="TextBox 11"/>
        <xdr:cNvSpPr txBox="1">
          <a:spLocks noChangeArrowheads="1"/>
        </xdr:cNvSpPr>
      </xdr:nvSpPr>
      <xdr:spPr>
        <a:xfrm>
          <a:off x="2800350" y="1963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76200" cy="200025"/>
    <xdr:sp>
      <xdr:nvSpPr>
        <xdr:cNvPr id="1" name="TextBox 1"/>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2" name="TextBox 2"/>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3" name="TextBox 3"/>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4" name="TextBox 4"/>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5" name="TextBox 5"/>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6" name="TextBox 6"/>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66700"/>
    <xdr:sp>
      <xdr:nvSpPr>
        <xdr:cNvPr id="7" name="TextBox 7"/>
        <xdr:cNvSpPr txBox="1">
          <a:spLocks noChangeArrowheads="1"/>
        </xdr:cNvSpPr>
      </xdr:nvSpPr>
      <xdr:spPr>
        <a:xfrm>
          <a:off x="1152525" y="1143000"/>
          <a:ext cx="762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66700"/>
    <xdr:sp>
      <xdr:nvSpPr>
        <xdr:cNvPr id="8" name="TextBox 8"/>
        <xdr:cNvSpPr txBox="1">
          <a:spLocks noChangeArrowheads="1"/>
        </xdr:cNvSpPr>
      </xdr:nvSpPr>
      <xdr:spPr>
        <a:xfrm>
          <a:off x="1152525" y="1143000"/>
          <a:ext cx="762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9" name="TextBox 9"/>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0" name="TextBox 10"/>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1" name="TextBox 11"/>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2" name="TextBox 12"/>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3" name="TextBox 13"/>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4" name="TextBox 14"/>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5" name="TextBox 15"/>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6" name="TextBox 16"/>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76200" cy="200025"/>
    <xdr:sp>
      <xdr:nvSpPr>
        <xdr:cNvPr id="1" name="TextBox 1"/>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2" name="TextBox 2"/>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3" name="TextBox 3"/>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4" name="TextBox 4"/>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5" name="TextBox 5"/>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6" name="TextBox 6"/>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7" name="TextBox 7"/>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 name="TextBox 8"/>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9" name="TextBox 9"/>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0" name="TextBox 10"/>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1" name="TextBox 11"/>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2" name="TextBox 12"/>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3" name="TextBox 13"/>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4" name="TextBox 14"/>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15" name="TextBox 15"/>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16" name="TextBox 16"/>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17" name="TextBox 17"/>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18" name="TextBox 18"/>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19" name="TextBox 19"/>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20" name="TextBox 20"/>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21" name="TextBox 21"/>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22" name="TextBox 22"/>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23" name="TextBox 23"/>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24" name="TextBox 24"/>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25" name="TextBox 25"/>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26" name="TextBox 26"/>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27" name="TextBox 27"/>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28" name="TextBox 28"/>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29" name="TextBox 29"/>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30" name="TextBox 30"/>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31" name="TextBox 31"/>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32" name="TextBox 32"/>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3" name="TextBox 3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4" name="TextBox 3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5" name="TextBox 3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6" name="TextBox 3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7" name="TextBox 3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8" name="TextBox 3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39" name="TextBox 3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0" name="TextBox 4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1" name="TextBox 4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2" name="TextBox 4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3" name="TextBox 4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4" name="TextBox 4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5" name="TextBox 4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6" name="TextBox 4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7" name="TextBox 4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8" name="TextBox 4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49" name="TextBox 4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0" name="TextBox 5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1" name="TextBox 5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2" name="TextBox 5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3" name="TextBox 5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4" name="TextBox 5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5" name="TextBox 5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6" name="TextBox 5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7" name="TextBox 5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8" name="TextBox 5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59" name="TextBox 5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0" name="TextBox 6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1" name="TextBox 6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2" name="TextBox 6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3" name="TextBox 6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4" name="TextBox 6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5" name="TextBox 6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6" name="TextBox 6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7" name="TextBox 6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8" name="TextBox 6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69" name="TextBox 6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0" name="TextBox 7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1" name="TextBox 7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2" name="TextBox 7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3" name="TextBox 7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4" name="TextBox 7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5" name="TextBox 7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6" name="TextBox 7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7" name="TextBox 7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8" name="TextBox 7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79" name="TextBox 7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80" name="TextBox 8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1" name="TextBox 81"/>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2" name="TextBox 82"/>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3" name="TextBox 83"/>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4" name="TextBox 84"/>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5" name="TextBox 85"/>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86" name="TextBox 86"/>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87" name="TextBox 87"/>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88" name="TextBox 88"/>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89" name="TextBox 89"/>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90" name="TextBox 90"/>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91" name="TextBox 91"/>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29</xdr:row>
      <xdr:rowOff>0</xdr:rowOff>
    </xdr:from>
    <xdr:ext cx="76200" cy="200025"/>
    <xdr:sp>
      <xdr:nvSpPr>
        <xdr:cNvPr id="92" name="TextBox 92"/>
        <xdr:cNvSpPr txBox="1">
          <a:spLocks noChangeArrowheads="1"/>
        </xdr:cNvSpPr>
      </xdr:nvSpPr>
      <xdr:spPr>
        <a:xfrm>
          <a:off x="11525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93" name="TextBox 93"/>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94" name="TextBox 94"/>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95" name="TextBox 95"/>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96" name="TextBox 96"/>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97" name="TextBox 97"/>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200025"/>
    <xdr:sp>
      <xdr:nvSpPr>
        <xdr:cNvPr id="98" name="TextBox 98"/>
        <xdr:cNvSpPr txBox="1">
          <a:spLocks noChangeArrowheads="1"/>
        </xdr:cNvSpPr>
      </xdr:nvSpPr>
      <xdr:spPr>
        <a:xfrm>
          <a:off x="18192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99" name="TextBox 99"/>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100" name="TextBox 100"/>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101" name="TextBox 101"/>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102" name="TextBox 102"/>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103" name="TextBox 103"/>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29</xdr:row>
      <xdr:rowOff>0</xdr:rowOff>
    </xdr:from>
    <xdr:ext cx="76200" cy="200025"/>
    <xdr:sp>
      <xdr:nvSpPr>
        <xdr:cNvPr id="104" name="TextBox 104"/>
        <xdr:cNvSpPr txBox="1">
          <a:spLocks noChangeArrowheads="1"/>
        </xdr:cNvSpPr>
      </xdr:nvSpPr>
      <xdr:spPr>
        <a:xfrm>
          <a:off x="231457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05" name="TextBox 10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06" name="TextBox 10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07" name="TextBox 10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08" name="TextBox 10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09" name="TextBox 10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0" name="TextBox 11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1" name="TextBox 11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2" name="TextBox 11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3" name="TextBox 11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4" name="TextBox 11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5" name="TextBox 11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6" name="TextBox 11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7" name="TextBox 11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8" name="TextBox 11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19" name="TextBox 11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0" name="TextBox 12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1" name="TextBox 12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2" name="TextBox 12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3" name="TextBox 12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4" name="TextBox 12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5" name="TextBox 12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6" name="TextBox 12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7" name="TextBox 12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8" name="TextBox 12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29" name="TextBox 12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0" name="TextBox 13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1" name="TextBox 13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2" name="TextBox 13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3" name="TextBox 13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4" name="TextBox 13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5" name="TextBox 13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6" name="TextBox 13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7" name="TextBox 13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8" name="TextBox 13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39" name="TextBox 13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0" name="TextBox 14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1" name="TextBox 14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2" name="TextBox 14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3" name="TextBox 143"/>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4" name="TextBox 144"/>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5" name="TextBox 145"/>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6" name="TextBox 146"/>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7" name="TextBox 147"/>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8" name="TextBox 148"/>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49" name="TextBox 149"/>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50" name="TextBox 150"/>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51" name="TextBox 151"/>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76200" cy="200025"/>
    <xdr:sp>
      <xdr:nvSpPr>
        <xdr:cNvPr id="152" name="TextBox 152"/>
        <xdr:cNvSpPr txBox="1">
          <a:spLocks noChangeArrowheads="1"/>
        </xdr:cNvSpPr>
      </xdr:nvSpPr>
      <xdr:spPr>
        <a:xfrm>
          <a:off x="2943225"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53" name="TextBox 153"/>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54" name="TextBox 154"/>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55" name="TextBox 155"/>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56" name="TextBox 156"/>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57" name="TextBox 157"/>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00025"/>
    <xdr:sp>
      <xdr:nvSpPr>
        <xdr:cNvPr id="158" name="TextBox 158"/>
        <xdr:cNvSpPr txBox="1">
          <a:spLocks noChangeArrowheads="1"/>
        </xdr:cNvSpPr>
      </xdr:nvSpPr>
      <xdr:spPr>
        <a:xfrm>
          <a:off x="400050" y="599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59" name="TextBox 159"/>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60" name="TextBox 160"/>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66700"/>
    <xdr:sp>
      <xdr:nvSpPr>
        <xdr:cNvPr id="161" name="TextBox 161"/>
        <xdr:cNvSpPr txBox="1">
          <a:spLocks noChangeArrowheads="1"/>
        </xdr:cNvSpPr>
      </xdr:nvSpPr>
      <xdr:spPr>
        <a:xfrm>
          <a:off x="1152525" y="1143000"/>
          <a:ext cx="762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66700"/>
    <xdr:sp>
      <xdr:nvSpPr>
        <xdr:cNvPr id="162" name="TextBox 162"/>
        <xdr:cNvSpPr txBox="1">
          <a:spLocks noChangeArrowheads="1"/>
        </xdr:cNvSpPr>
      </xdr:nvSpPr>
      <xdr:spPr>
        <a:xfrm>
          <a:off x="1152525" y="1143000"/>
          <a:ext cx="762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76200" cy="200025"/>
    <xdr:sp>
      <xdr:nvSpPr>
        <xdr:cNvPr id="163" name="TextBox 163"/>
        <xdr:cNvSpPr txBox="1">
          <a:spLocks noChangeArrowheads="1"/>
        </xdr:cNvSpPr>
      </xdr:nvSpPr>
      <xdr:spPr>
        <a:xfrm>
          <a:off x="400050" y="615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76200" cy="200025"/>
    <xdr:sp>
      <xdr:nvSpPr>
        <xdr:cNvPr id="164" name="TextBox 164"/>
        <xdr:cNvSpPr txBox="1">
          <a:spLocks noChangeArrowheads="1"/>
        </xdr:cNvSpPr>
      </xdr:nvSpPr>
      <xdr:spPr>
        <a:xfrm>
          <a:off x="400050" y="615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76200" cy="200025"/>
    <xdr:sp>
      <xdr:nvSpPr>
        <xdr:cNvPr id="165" name="TextBox 165"/>
        <xdr:cNvSpPr txBox="1">
          <a:spLocks noChangeArrowheads="1"/>
        </xdr:cNvSpPr>
      </xdr:nvSpPr>
      <xdr:spPr>
        <a:xfrm>
          <a:off x="400050" y="615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76200" cy="200025"/>
    <xdr:sp>
      <xdr:nvSpPr>
        <xdr:cNvPr id="166" name="TextBox 166"/>
        <xdr:cNvSpPr txBox="1">
          <a:spLocks noChangeArrowheads="1"/>
        </xdr:cNvSpPr>
      </xdr:nvSpPr>
      <xdr:spPr>
        <a:xfrm>
          <a:off x="400050" y="615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67" name="TextBox 167"/>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68" name="TextBox 168"/>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69" name="TextBox 169"/>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76200" cy="200025"/>
    <xdr:sp>
      <xdr:nvSpPr>
        <xdr:cNvPr id="170" name="TextBox 170"/>
        <xdr:cNvSpPr txBox="1">
          <a:spLocks noChangeArrowheads="1"/>
        </xdr:cNvSpPr>
      </xdr:nvSpPr>
      <xdr:spPr>
        <a:xfrm>
          <a:off x="1152525"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302</xdr:row>
      <xdr:rowOff>0</xdr:rowOff>
    </xdr:from>
    <xdr:ext cx="76200" cy="200025"/>
    <xdr:sp>
      <xdr:nvSpPr>
        <xdr:cNvPr id="1" name="TextBox 5"/>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2" name="TextBox 6"/>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3" name="TextBox 7"/>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4" name="TextBox 8"/>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5" name="TextBox 9"/>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6" name="TextBox 10"/>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7" name="TextBox 11"/>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 name="TextBox 12"/>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9" name="TextBox 13"/>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0" name="TextBox 14"/>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1" name="TextBox 15"/>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2" name="TextBox 16"/>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3" name="TextBox 17"/>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4" name="TextBox 18"/>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15" name="TextBox 19"/>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16" name="TextBox 20"/>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17" name="TextBox 21"/>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18" name="TextBox 22"/>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19" name="TextBox 23"/>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20" name="TextBox 24"/>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21" name="TextBox 25"/>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22" name="TextBox 26"/>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23" name="TextBox 27"/>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24" name="TextBox 28"/>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25" name="TextBox 29"/>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26" name="TextBox 30"/>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27" name="TextBox 3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28" name="TextBox 3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29" name="TextBox 3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0" name="TextBox 3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1" name="TextBox 3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2" name="TextBox 3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3" name="TextBox 3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4" name="TextBox 3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5" name="TextBox 3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6" name="TextBox 4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7" name="TextBox 4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8" name="TextBox 4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39" name="TextBox 4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0" name="TextBox 4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1" name="TextBox 4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2" name="TextBox 4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3" name="TextBox 4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4" name="TextBox 4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5" name="TextBox 4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6" name="TextBox 5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7" name="TextBox 5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8" name="TextBox 5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49" name="TextBox 5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0" name="TextBox 5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1" name="TextBox 5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2" name="TextBox 5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3" name="TextBox 5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4" name="TextBox 5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5" name="TextBox 5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6" name="TextBox 6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7" name="TextBox 6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8" name="TextBox 6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59" name="TextBox 6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0" name="TextBox 6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1" name="TextBox 6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2" name="TextBox 6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3" name="TextBox 6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4" name="TextBox 6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5" name="TextBox 6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6" name="TextBox 7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7" name="TextBox 7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8" name="TextBox 7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69" name="TextBox 7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0" name="TextBox 7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1" name="TextBox 7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2" name="TextBox 7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3" name="TextBox 7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4" name="TextBox 7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5" name="TextBox 7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6" name="TextBox 8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7" name="TextBox 8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8" name="TextBox 8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79" name="TextBox 8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80" name="TextBox 8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1" name="TextBox 85"/>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2" name="TextBox 86"/>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3" name="TextBox 87"/>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4" name="TextBox 88"/>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5" name="TextBox 89"/>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86" name="TextBox 90"/>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87" name="TextBox 91"/>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88" name="TextBox 92"/>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89" name="TextBox 93"/>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90" name="TextBox 94"/>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91" name="TextBox 95"/>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302</xdr:row>
      <xdr:rowOff>0</xdr:rowOff>
    </xdr:from>
    <xdr:ext cx="76200" cy="200025"/>
    <xdr:sp>
      <xdr:nvSpPr>
        <xdr:cNvPr id="92" name="TextBox 96"/>
        <xdr:cNvSpPr txBox="1">
          <a:spLocks noChangeArrowheads="1"/>
        </xdr:cNvSpPr>
      </xdr:nvSpPr>
      <xdr:spPr>
        <a:xfrm>
          <a:off x="41052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93" name="TextBox 97"/>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94" name="TextBox 98"/>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95" name="TextBox 99"/>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96" name="TextBox 100"/>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97" name="TextBox 101"/>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302</xdr:row>
      <xdr:rowOff>0</xdr:rowOff>
    </xdr:from>
    <xdr:ext cx="76200" cy="200025"/>
    <xdr:sp>
      <xdr:nvSpPr>
        <xdr:cNvPr id="98" name="TextBox 102"/>
        <xdr:cNvSpPr txBox="1">
          <a:spLocks noChangeArrowheads="1"/>
        </xdr:cNvSpPr>
      </xdr:nvSpPr>
      <xdr:spPr>
        <a:xfrm>
          <a:off x="49911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99" name="TextBox 10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0" name="TextBox 10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1" name="TextBox 10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2" name="TextBox 10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3" name="TextBox 10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4" name="TextBox 10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5" name="TextBox 10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6" name="TextBox 11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7" name="TextBox 11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8" name="TextBox 11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09" name="TextBox 11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0" name="TextBox 11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1" name="TextBox 11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2" name="TextBox 11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3" name="TextBox 11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4" name="TextBox 11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5" name="TextBox 11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6" name="TextBox 12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7" name="TextBox 12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8" name="TextBox 12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19" name="TextBox 12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0" name="TextBox 12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1" name="TextBox 12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2" name="TextBox 12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3" name="TextBox 12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4" name="TextBox 12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5" name="TextBox 12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6" name="TextBox 13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7" name="TextBox 13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8" name="TextBox 13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29" name="TextBox 13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0" name="TextBox 13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1" name="TextBox 13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2" name="TextBox 13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3" name="TextBox 13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4" name="TextBox 13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5" name="TextBox 13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6" name="TextBox 14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7" name="TextBox 14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8" name="TextBox 14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39" name="TextBox 14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0" name="TextBox 14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1" name="TextBox 14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2" name="TextBox 14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3" name="TextBox 14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4" name="TextBox 14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5" name="TextBox 14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6" name="TextBox 15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7" name="TextBox 15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8" name="TextBox 15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49" name="TextBox 15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50" name="TextBox 15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51" name="TextBox 15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52" name="TextBox 15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53" name="TextBox 157"/>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54" name="TextBox 158"/>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55" name="TextBox 159"/>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56" name="TextBox 160"/>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57" name="TextBox 161"/>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76200" cy="200025"/>
    <xdr:sp>
      <xdr:nvSpPr>
        <xdr:cNvPr id="158" name="TextBox 162"/>
        <xdr:cNvSpPr txBox="1">
          <a:spLocks noChangeArrowheads="1"/>
        </xdr:cNvSpPr>
      </xdr:nvSpPr>
      <xdr:spPr>
        <a:xfrm>
          <a:off x="68580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59" name="TextBox 16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0" name="TextBox 16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1" name="TextBox 165"/>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2" name="TextBox 166"/>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3" name="TextBox 167"/>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4" name="TextBox 168"/>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5" name="TextBox 169"/>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6" name="TextBox 170"/>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7" name="TextBox 171"/>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8" name="TextBox 172"/>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69" name="TextBox 173"/>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0025"/>
    <xdr:sp>
      <xdr:nvSpPr>
        <xdr:cNvPr id="170" name="TextBox 174"/>
        <xdr:cNvSpPr txBox="1">
          <a:spLocks noChangeArrowheads="1"/>
        </xdr:cNvSpPr>
      </xdr:nvSpPr>
      <xdr:spPr>
        <a:xfrm>
          <a:off x="578167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1" name="TextBox 175"/>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2" name="TextBox 176"/>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3" name="TextBox 177"/>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4" name="TextBox 178"/>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5" name="TextBox 179"/>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6" name="TextBox 180"/>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7" name="TextBox 181"/>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8" name="TextBox 182"/>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79" name="TextBox 183"/>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80" name="TextBox 184"/>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81" name="TextBox 185"/>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302</xdr:row>
      <xdr:rowOff>0</xdr:rowOff>
    </xdr:from>
    <xdr:ext cx="76200" cy="200025"/>
    <xdr:sp>
      <xdr:nvSpPr>
        <xdr:cNvPr id="182" name="TextBox 186"/>
        <xdr:cNvSpPr txBox="1">
          <a:spLocks noChangeArrowheads="1"/>
        </xdr:cNvSpPr>
      </xdr:nvSpPr>
      <xdr:spPr>
        <a:xfrm>
          <a:off x="6572250"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3" name="TextBox 187"/>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4" name="TextBox 188"/>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5" name="TextBox 189"/>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6" name="TextBox 190"/>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7" name="TextBox 191"/>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8" name="TextBox 192"/>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89" name="TextBox 193"/>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90" name="TextBox 194"/>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91" name="TextBox 195"/>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92" name="TextBox 196"/>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93" name="TextBox 197"/>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0025"/>
    <xdr:sp>
      <xdr:nvSpPr>
        <xdr:cNvPr id="194" name="TextBox 198"/>
        <xdr:cNvSpPr txBox="1">
          <a:spLocks noChangeArrowheads="1"/>
        </xdr:cNvSpPr>
      </xdr:nvSpPr>
      <xdr:spPr>
        <a:xfrm>
          <a:off x="7362825" y="6609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19"/>
  <sheetViews>
    <sheetView showGridLines="0" tabSelected="1" workbookViewId="0" topLeftCell="A1">
      <selection activeCell="A1" sqref="A1"/>
    </sheetView>
  </sheetViews>
  <sheetFormatPr defaultColWidth="9.140625" defaultRowHeight="12.75"/>
  <cols>
    <col min="1" max="1" width="56.00390625" style="0" bestFit="1" customWidth="1"/>
    <col min="2" max="2" width="45.421875" style="0" customWidth="1"/>
    <col min="4" max="4" width="9.140625" style="0" hidden="1" customWidth="1"/>
  </cols>
  <sheetData>
    <row r="1" spans="1:4" ht="15.75">
      <c r="A1" s="54" t="s">
        <v>75</v>
      </c>
      <c r="B1" s="3"/>
      <c r="D1" s="49"/>
    </row>
    <row r="2" spans="1:4" ht="17.25" customHeight="1">
      <c r="A2" s="48" t="s">
        <v>36</v>
      </c>
      <c r="B2" s="48"/>
      <c r="D2" s="49" t="s">
        <v>158</v>
      </c>
    </row>
    <row r="3" spans="1:4" ht="22.5" customHeight="1">
      <c r="A3" s="61" t="s">
        <v>76</v>
      </c>
      <c r="B3" s="23" t="s">
        <v>159</v>
      </c>
      <c r="D3" s="49" t="s">
        <v>208</v>
      </c>
    </row>
    <row r="4" spans="1:4" ht="22.5" customHeight="1">
      <c r="A4" s="61" t="s">
        <v>157</v>
      </c>
      <c r="B4" s="23" t="s">
        <v>158</v>
      </c>
      <c r="D4" s="49" t="s">
        <v>209</v>
      </c>
    </row>
    <row r="5" spans="1:2" ht="12.75">
      <c r="A5" s="198"/>
      <c r="B5" s="198"/>
    </row>
    <row r="6" spans="1:4" ht="27.75" customHeight="1">
      <c r="A6" s="16" t="s">
        <v>10</v>
      </c>
      <c r="B6" s="15" t="s">
        <v>9</v>
      </c>
      <c r="D6" s="49"/>
    </row>
    <row r="7" spans="1:2" ht="30" customHeight="1">
      <c r="A7" s="105" t="s">
        <v>105</v>
      </c>
      <c r="B7" s="22" t="s">
        <v>80</v>
      </c>
    </row>
    <row r="8" spans="1:2" ht="30" customHeight="1">
      <c r="A8" s="115" t="s">
        <v>151</v>
      </c>
      <c r="B8" s="22" t="s">
        <v>154</v>
      </c>
    </row>
    <row r="9" spans="1:2" ht="30" customHeight="1">
      <c r="A9" s="115" t="s">
        <v>153</v>
      </c>
      <c r="B9" s="22" t="s">
        <v>252</v>
      </c>
    </row>
    <row r="10" spans="1:2" ht="30" customHeight="1">
      <c r="A10" s="115" t="s">
        <v>152</v>
      </c>
      <c r="B10" s="22" t="s">
        <v>253</v>
      </c>
    </row>
    <row r="11" spans="1:2" ht="30" customHeight="1">
      <c r="A11" s="105" t="s">
        <v>251</v>
      </c>
      <c r="B11" s="22" t="s">
        <v>254</v>
      </c>
    </row>
    <row r="12" spans="1:2" ht="30" customHeight="1">
      <c r="A12" s="115" t="s">
        <v>2</v>
      </c>
      <c r="B12" s="22" t="s">
        <v>255</v>
      </c>
    </row>
    <row r="13" spans="1:3" ht="30" customHeight="1">
      <c r="A13" s="21" t="s">
        <v>3</v>
      </c>
      <c r="B13" s="22" t="s">
        <v>7</v>
      </c>
      <c r="C13" s="1"/>
    </row>
    <row r="14" spans="1:3" ht="30" customHeight="1">
      <c r="A14" s="21" t="s">
        <v>6</v>
      </c>
      <c r="B14" s="22" t="s">
        <v>77</v>
      </c>
      <c r="C14" s="1"/>
    </row>
    <row r="15" spans="1:3" ht="30" customHeight="1">
      <c r="A15" s="21" t="s">
        <v>5</v>
      </c>
      <c r="B15" s="22" t="s">
        <v>78</v>
      </c>
      <c r="C15" s="1"/>
    </row>
    <row r="16" spans="1:3" ht="30" customHeight="1">
      <c r="A16" s="115" t="s">
        <v>4</v>
      </c>
      <c r="B16" s="22" t="s">
        <v>79</v>
      </c>
      <c r="C16" s="1"/>
    </row>
    <row r="17" spans="1:3" ht="30" customHeight="1">
      <c r="A17" s="115" t="s">
        <v>156</v>
      </c>
      <c r="B17" s="22" t="s">
        <v>155</v>
      </c>
      <c r="C17" s="1"/>
    </row>
    <row r="18" spans="1:3" ht="20.25" customHeight="1">
      <c r="A18" s="5"/>
      <c r="B18" s="4"/>
      <c r="C18" s="1"/>
    </row>
    <row r="19" spans="1:3" ht="20.25" customHeight="1">
      <c r="A19" s="5"/>
      <c r="B19" s="4"/>
      <c r="C19" s="1"/>
    </row>
  </sheetData>
  <mergeCells count="1">
    <mergeCell ref="A5:B5"/>
  </mergeCells>
  <dataValidations count="1">
    <dataValidation type="list" allowBlank="1" showInputMessage="1" showErrorMessage="1" sqref="B4">
      <formula1>$D$2:$D$4</formula1>
    </dataValidation>
  </dataValidations>
  <hyperlinks>
    <hyperlink ref="A9" location="'VII-3a. Opt New Func Config'!A1" display="VII-3a. Optional New Functionality Configuration Projects Costs"/>
    <hyperlink ref="A12" location="'VII-5. M&amp;O Support'!A1" display="VII-5. M&amp;O Support Costs"/>
    <hyperlink ref="A8" location="'VII-2. Upgrade'!A1" display="VII-2. Upgrade Project Costs"/>
    <hyperlink ref="A7" location="'VII-1. Total Cost Summary'!A1" display="Total Cost Summary"/>
    <hyperlink ref="A11" location="'VII-4. Opt Existing Func Deploy'!A1" display="VII-4. Optional Existing Functionality Deployment Projects Costs"/>
    <hyperlink ref="A14" location="'VII-7. Software'!A1" display="Other Options"/>
    <hyperlink ref="A15" location="'VII-8. Hardware'!A1" display="Payment Schedule"/>
    <hyperlink ref="A16" location="'VII-9. Payment Schedule'!A1" display="VII-9. Payment Schedule"/>
    <hyperlink ref="A13" location="'VII-6. Labor Rates'!A1" display="Hardware"/>
    <hyperlink ref="A17" location="'VII-10. Pricing Assumptions'!A1" display="VII-10. Pricing Assumptions"/>
    <hyperlink ref="A10" location="'VII-3b. Opt New Func Deploy'!A1" display="VII-3b. Optional New Functionality Deployment Projects Costs"/>
  </hyperlinks>
  <printOptions/>
  <pageMargins left="0.5" right="0.5" top="1" bottom="1" header="0.5" footer="0.5"/>
  <pageSetup horizontalDpi="300" verticalDpi="300" orientation="landscape" r:id="rId2"/>
  <headerFooter alignWithMargins="0">
    <oddHeader>&amp;C&amp;"Arial,Bold"&amp;9
</oddHeader>
    <oddFooter>&amp;L&amp;A&amp;C&amp;P of &amp;N&amp;RRFP 010708-NCRO</oddFooter>
  </headerFooter>
  <drawing r:id="rId1"/>
</worksheet>
</file>

<file path=xl/worksheets/sheet10.xml><?xml version="1.0" encoding="utf-8"?>
<worksheet xmlns="http://schemas.openxmlformats.org/spreadsheetml/2006/main" xmlns:r="http://schemas.openxmlformats.org/officeDocument/2006/relationships">
  <sheetPr codeName="Sheet11"/>
  <dimension ref="A1:L36"/>
  <sheetViews>
    <sheetView showGridLines="0" workbookViewId="0" topLeftCell="A1">
      <selection activeCell="A1" sqref="A1"/>
    </sheetView>
  </sheetViews>
  <sheetFormatPr defaultColWidth="9.140625" defaultRowHeight="12.75"/>
  <cols>
    <col min="1" max="1" width="6.00390625" style="0" customWidth="1"/>
    <col min="2" max="2" width="11.28125" style="0" customWidth="1"/>
    <col min="3" max="3" width="10.00390625" style="0" customWidth="1"/>
    <col min="4" max="4" width="7.421875" style="0" customWidth="1"/>
    <col min="5" max="12" width="9.421875" style="0" customWidth="1"/>
  </cols>
  <sheetData>
    <row r="1" spans="1:2" ht="15">
      <c r="A1" s="50" t="str">
        <f>TOC!A1</f>
        <v>Phoenix Program Cost Workbook</v>
      </c>
      <c r="B1" s="50"/>
    </row>
    <row r="2" spans="1:2" ht="15">
      <c r="A2" s="50" t="s">
        <v>13</v>
      </c>
      <c r="B2" s="50"/>
    </row>
    <row r="3" spans="1:2" ht="17.25" customHeight="1">
      <c r="A3" s="51" t="str">
        <f>TOC!$B$3</f>
        <v>&lt;Bidder Name&gt;</v>
      </c>
      <c r="B3" s="51"/>
    </row>
    <row r="4" spans="1:2" ht="17.25" customHeight="1">
      <c r="A4" s="51" t="str">
        <f>TOC!$B$4</f>
        <v>&lt;Select Pricing Scenario&gt;</v>
      </c>
      <c r="B4" s="51"/>
    </row>
    <row r="5" ht="12.75">
      <c r="A5" s="2"/>
    </row>
    <row r="6" spans="1:12" s="3" customFormat="1" ht="12.75">
      <c r="A6" s="65" t="s">
        <v>13</v>
      </c>
      <c r="B6" s="14"/>
      <c r="C6" s="46"/>
      <c r="D6" s="32"/>
      <c r="E6" s="32"/>
      <c r="F6" s="32"/>
      <c r="G6" s="32"/>
      <c r="H6" s="32"/>
      <c r="I6" s="32"/>
      <c r="J6" s="32"/>
      <c r="K6" s="32"/>
      <c r="L6" s="31"/>
    </row>
    <row r="7" spans="1:12" s="3" customFormat="1" ht="45">
      <c r="A7" s="30" t="s">
        <v>71</v>
      </c>
      <c r="B7" s="29" t="s">
        <v>32</v>
      </c>
      <c r="C7" s="30" t="s">
        <v>33</v>
      </c>
      <c r="D7" s="45" t="s">
        <v>28</v>
      </c>
      <c r="E7" s="36" t="str">
        <f>'VII-1. Total Cost Summary'!B7</f>
        <v>Total
One-time
Costs</v>
      </c>
      <c r="F7" s="36" t="str">
        <f>'VII-1. Total Cost Summary'!C7</f>
        <v>Year 1
M&amp;O</v>
      </c>
      <c r="G7" s="36" t="str">
        <f>'VII-1. Total Cost Summary'!D7</f>
        <v>Year 2
M&amp;O</v>
      </c>
      <c r="H7" s="36" t="str">
        <f>'VII-1. Total Cost Summary'!E7</f>
        <v>Year 3
M&amp;O</v>
      </c>
      <c r="I7" s="36" t="str">
        <f>'VII-1. Total Cost Summary'!F7</f>
        <v>Year 4
M&amp;O</v>
      </c>
      <c r="J7" s="36" t="str">
        <f>'VII-1. Total Cost Summary'!G7</f>
        <v>Year 5
M&amp;O</v>
      </c>
      <c r="K7" s="36" t="str">
        <f>'VII-1. Total Cost Summary'!H7</f>
        <v>Total Ongoing Costs</v>
      </c>
      <c r="L7" s="36" t="str">
        <f>'VII-1. Total Cost Summary'!I7</f>
        <v>Total
Costs</v>
      </c>
    </row>
    <row r="8" spans="1:12" s="3" customFormat="1" ht="12.75">
      <c r="A8" s="68">
        <v>1</v>
      </c>
      <c r="B8" s="27" t="s">
        <v>30</v>
      </c>
      <c r="C8" s="25"/>
      <c r="D8" s="26"/>
      <c r="E8" s="66">
        <f>C8*D8</f>
        <v>0</v>
      </c>
      <c r="F8" s="25"/>
      <c r="G8" s="25"/>
      <c r="H8" s="25"/>
      <c r="I8" s="25"/>
      <c r="J8" s="25"/>
      <c r="K8" s="66">
        <f aca="true" t="shared" si="0" ref="K8:K15">SUM(F8:J8)</f>
        <v>0</v>
      </c>
      <c r="L8" s="66">
        <f aca="true" t="shared" si="1" ref="L8:L15">E8+K8</f>
        <v>0</v>
      </c>
    </row>
    <row r="9" spans="1:12" s="3" customFormat="1" ht="12.75">
      <c r="A9" s="68">
        <v>2</v>
      </c>
      <c r="B9" s="27" t="s">
        <v>31</v>
      </c>
      <c r="C9" s="25"/>
      <c r="D9" s="26"/>
      <c r="E9" s="66">
        <f aca="true" t="shared" si="2" ref="E9:E15">C9*D9</f>
        <v>0</v>
      </c>
      <c r="F9" s="25"/>
      <c r="G9" s="25"/>
      <c r="H9" s="25"/>
      <c r="I9" s="25"/>
      <c r="J9" s="25"/>
      <c r="K9" s="66">
        <f t="shared" si="0"/>
        <v>0</v>
      </c>
      <c r="L9" s="66">
        <f t="shared" si="1"/>
        <v>0</v>
      </c>
    </row>
    <row r="10" spans="1:12" s="3" customFormat="1" ht="12.75">
      <c r="A10" s="68">
        <v>3</v>
      </c>
      <c r="B10" s="27" t="s">
        <v>34</v>
      </c>
      <c r="C10" s="25"/>
      <c r="D10" s="26"/>
      <c r="E10" s="66">
        <f t="shared" si="2"/>
        <v>0</v>
      </c>
      <c r="F10" s="25"/>
      <c r="G10" s="25"/>
      <c r="H10" s="25"/>
      <c r="I10" s="25"/>
      <c r="J10" s="25"/>
      <c r="K10" s="66">
        <f t="shared" si="0"/>
        <v>0</v>
      </c>
      <c r="L10" s="66">
        <f t="shared" si="1"/>
        <v>0</v>
      </c>
    </row>
    <row r="11" spans="1:12" s="3" customFormat="1" ht="12.75">
      <c r="A11" s="68"/>
      <c r="B11" s="27"/>
      <c r="C11" s="25"/>
      <c r="D11" s="26"/>
      <c r="E11" s="66">
        <f t="shared" si="2"/>
        <v>0</v>
      </c>
      <c r="F11" s="25"/>
      <c r="G11" s="25"/>
      <c r="H11" s="25"/>
      <c r="I11" s="25"/>
      <c r="J11" s="25"/>
      <c r="K11" s="66">
        <f t="shared" si="0"/>
        <v>0</v>
      </c>
      <c r="L11" s="66">
        <f t="shared" si="1"/>
        <v>0</v>
      </c>
    </row>
    <row r="12" spans="1:12" s="3" customFormat="1" ht="12.75">
      <c r="A12" s="68"/>
      <c r="B12" s="27"/>
      <c r="C12" s="25"/>
      <c r="D12" s="26"/>
      <c r="E12" s="66">
        <f t="shared" si="2"/>
        <v>0</v>
      </c>
      <c r="F12" s="25"/>
      <c r="G12" s="25"/>
      <c r="H12" s="25"/>
      <c r="I12" s="25"/>
      <c r="J12" s="25"/>
      <c r="K12" s="66">
        <f t="shared" si="0"/>
        <v>0</v>
      </c>
      <c r="L12" s="66">
        <f t="shared" si="1"/>
        <v>0</v>
      </c>
    </row>
    <row r="13" spans="1:12" s="3" customFormat="1" ht="12.75">
      <c r="A13" s="68"/>
      <c r="B13" s="27"/>
      <c r="C13" s="25"/>
      <c r="D13" s="26"/>
      <c r="E13" s="66">
        <f t="shared" si="2"/>
        <v>0</v>
      </c>
      <c r="F13" s="25"/>
      <c r="G13" s="25"/>
      <c r="H13" s="25"/>
      <c r="I13" s="25"/>
      <c r="J13" s="25"/>
      <c r="K13" s="66">
        <f t="shared" si="0"/>
        <v>0</v>
      </c>
      <c r="L13" s="66">
        <f t="shared" si="1"/>
        <v>0</v>
      </c>
    </row>
    <row r="14" spans="1:12" s="3" customFormat="1" ht="12.75">
      <c r="A14" s="68"/>
      <c r="B14" s="27"/>
      <c r="C14" s="25"/>
      <c r="D14" s="26"/>
      <c r="E14" s="66">
        <f t="shared" si="2"/>
        <v>0</v>
      </c>
      <c r="F14" s="25"/>
      <c r="G14" s="25"/>
      <c r="H14" s="25"/>
      <c r="I14" s="25"/>
      <c r="J14" s="25"/>
      <c r="K14" s="66">
        <f t="shared" si="0"/>
        <v>0</v>
      </c>
      <c r="L14" s="66">
        <f t="shared" si="1"/>
        <v>0</v>
      </c>
    </row>
    <row r="15" spans="1:12" s="3" customFormat="1" ht="12.75">
      <c r="A15" s="68"/>
      <c r="B15" s="27"/>
      <c r="C15" s="25"/>
      <c r="D15" s="26"/>
      <c r="E15" s="66">
        <f t="shared" si="2"/>
        <v>0</v>
      </c>
      <c r="F15" s="25"/>
      <c r="G15" s="25"/>
      <c r="H15" s="25"/>
      <c r="I15" s="25"/>
      <c r="J15" s="25"/>
      <c r="K15" s="66">
        <f t="shared" si="0"/>
        <v>0</v>
      </c>
      <c r="L15" s="66">
        <f t="shared" si="1"/>
        <v>0</v>
      </c>
    </row>
    <row r="16" spans="1:12" s="3" customFormat="1" ht="12.75">
      <c r="A16" s="95" t="s">
        <v>60</v>
      </c>
      <c r="B16" s="96"/>
      <c r="C16" s="97"/>
      <c r="D16" s="98"/>
      <c r="E16" s="66">
        <f aca="true" t="shared" si="3" ref="E16:L16">SUM(E8:E15)</f>
        <v>0</v>
      </c>
      <c r="F16" s="66">
        <f t="shared" si="3"/>
        <v>0</v>
      </c>
      <c r="G16" s="66">
        <f t="shared" si="3"/>
        <v>0</v>
      </c>
      <c r="H16" s="66">
        <f t="shared" si="3"/>
        <v>0</v>
      </c>
      <c r="I16" s="66">
        <f t="shared" si="3"/>
        <v>0</v>
      </c>
      <c r="J16" s="66">
        <f t="shared" si="3"/>
        <v>0</v>
      </c>
      <c r="K16" s="66">
        <f t="shared" si="3"/>
        <v>0</v>
      </c>
      <c r="L16" s="66">
        <f t="shared" si="3"/>
        <v>0</v>
      </c>
    </row>
    <row r="18" spans="1:12" ht="12.75">
      <c r="A18" s="65" t="s">
        <v>40</v>
      </c>
      <c r="B18" s="14"/>
      <c r="C18" s="46"/>
      <c r="D18" s="32"/>
      <c r="E18" s="32"/>
      <c r="F18" s="32"/>
      <c r="G18" s="32"/>
      <c r="H18" s="32"/>
      <c r="I18" s="32"/>
      <c r="J18" s="32"/>
      <c r="K18" s="32"/>
      <c r="L18" s="31"/>
    </row>
    <row r="19" spans="1:12" ht="69" customHeight="1">
      <c r="A19" s="29" t="s">
        <v>71</v>
      </c>
      <c r="B19" s="29" t="s">
        <v>32</v>
      </c>
      <c r="C19" s="29" t="s">
        <v>184</v>
      </c>
      <c r="D19" s="29" t="s">
        <v>65</v>
      </c>
      <c r="E19" s="206" t="s">
        <v>62</v>
      </c>
      <c r="F19" s="207"/>
      <c r="G19" s="207"/>
      <c r="H19" s="207"/>
      <c r="I19" s="207"/>
      <c r="J19" s="207"/>
      <c r="K19" s="29" t="s">
        <v>27</v>
      </c>
      <c r="L19" s="29" t="s">
        <v>29</v>
      </c>
    </row>
    <row r="20" spans="1:12" ht="12.75">
      <c r="A20" s="69">
        <v>1</v>
      </c>
      <c r="B20" s="138" t="s">
        <v>30</v>
      </c>
      <c r="C20" s="138"/>
      <c r="D20" s="138"/>
      <c r="E20" s="208"/>
      <c r="F20" s="209"/>
      <c r="G20" s="209"/>
      <c r="H20" s="209"/>
      <c r="I20" s="209"/>
      <c r="J20" s="209"/>
      <c r="K20" s="138"/>
      <c r="L20" s="139"/>
    </row>
    <row r="21" spans="1:12" ht="12.75">
      <c r="A21" s="69">
        <v>2</v>
      </c>
      <c r="B21" s="138" t="s">
        <v>31</v>
      </c>
      <c r="C21" s="138"/>
      <c r="D21" s="138"/>
      <c r="E21" s="208"/>
      <c r="F21" s="209"/>
      <c r="G21" s="209"/>
      <c r="H21" s="209"/>
      <c r="I21" s="209"/>
      <c r="J21" s="209"/>
      <c r="K21" s="138"/>
      <c r="L21" s="139"/>
    </row>
    <row r="22" spans="1:12" ht="12.75">
      <c r="A22" s="69">
        <v>3</v>
      </c>
      <c r="B22" s="138" t="s">
        <v>34</v>
      </c>
      <c r="C22" s="138"/>
      <c r="D22" s="138"/>
      <c r="E22" s="208"/>
      <c r="F22" s="209"/>
      <c r="G22" s="209"/>
      <c r="H22" s="209"/>
      <c r="I22" s="209"/>
      <c r="J22" s="209"/>
      <c r="K22" s="138"/>
      <c r="L22" s="139"/>
    </row>
    <row r="23" spans="1:12" ht="12.75">
      <c r="A23" s="69"/>
      <c r="B23" s="138"/>
      <c r="C23" s="138"/>
      <c r="D23" s="138"/>
      <c r="E23" s="208"/>
      <c r="F23" s="209"/>
      <c r="G23" s="209"/>
      <c r="H23" s="209"/>
      <c r="I23" s="209"/>
      <c r="J23" s="209"/>
      <c r="K23" s="138"/>
      <c r="L23" s="139"/>
    </row>
    <row r="24" spans="1:12" ht="12.75">
      <c r="A24" s="69"/>
      <c r="B24" s="138"/>
      <c r="C24" s="138"/>
      <c r="D24" s="138"/>
      <c r="E24" s="208"/>
      <c r="F24" s="209"/>
      <c r="G24" s="209"/>
      <c r="H24" s="209"/>
      <c r="I24" s="209"/>
      <c r="J24" s="209"/>
      <c r="K24" s="138"/>
      <c r="L24" s="139"/>
    </row>
    <row r="25" spans="1:12" ht="12.75">
      <c r="A25" s="69"/>
      <c r="B25" s="138"/>
      <c r="C25" s="138"/>
      <c r="D25" s="138"/>
      <c r="E25" s="208"/>
      <c r="F25" s="209"/>
      <c r="G25" s="209"/>
      <c r="H25" s="209"/>
      <c r="I25" s="209"/>
      <c r="J25" s="209"/>
      <c r="K25" s="138"/>
      <c r="L25" s="139"/>
    </row>
    <row r="26" spans="1:12" ht="12.75">
      <c r="A26" s="69"/>
      <c r="B26" s="138"/>
      <c r="C26" s="138"/>
      <c r="D26" s="138"/>
      <c r="E26" s="208"/>
      <c r="F26" s="209"/>
      <c r="G26" s="209"/>
      <c r="H26" s="209"/>
      <c r="I26" s="209"/>
      <c r="J26" s="209"/>
      <c r="K26" s="138"/>
      <c r="L26" s="139"/>
    </row>
    <row r="27" spans="1:12" ht="12.75">
      <c r="A27" s="69"/>
      <c r="B27" s="138"/>
      <c r="C27" s="138"/>
      <c r="D27" s="138"/>
      <c r="E27" s="208"/>
      <c r="F27" s="209"/>
      <c r="G27" s="209"/>
      <c r="H27" s="209"/>
      <c r="I27" s="209"/>
      <c r="J27" s="209"/>
      <c r="K27" s="138"/>
      <c r="L27" s="139"/>
    </row>
    <row r="29" spans="1:5" ht="12.75">
      <c r="A29" s="2" t="s">
        <v>11</v>
      </c>
      <c r="B29" s="8"/>
      <c r="C29" s="8"/>
      <c r="D29" s="8"/>
      <c r="E29" s="8"/>
    </row>
    <row r="30" spans="1:12" ht="12.75">
      <c r="A30" s="205" t="s">
        <v>100</v>
      </c>
      <c r="B30" s="201"/>
      <c r="C30" s="201"/>
      <c r="D30" s="201"/>
      <c r="E30" s="201"/>
      <c r="F30" s="201"/>
      <c r="G30" s="201"/>
      <c r="H30" s="201"/>
      <c r="I30" s="201"/>
      <c r="J30" s="201"/>
      <c r="K30" s="201"/>
      <c r="L30" s="201"/>
    </row>
    <row r="31" spans="1:12" ht="39" customHeight="1">
      <c r="A31" s="205" t="s">
        <v>101</v>
      </c>
      <c r="B31" s="201"/>
      <c r="C31" s="201"/>
      <c r="D31" s="201"/>
      <c r="E31" s="201"/>
      <c r="F31" s="201"/>
      <c r="G31" s="201"/>
      <c r="H31" s="201"/>
      <c r="I31" s="201"/>
      <c r="J31" s="201"/>
      <c r="K31" s="201"/>
      <c r="L31" s="201"/>
    </row>
    <row r="32" spans="1:12" ht="12.75">
      <c r="A32" s="200" t="s">
        <v>183</v>
      </c>
      <c r="B32" s="201"/>
      <c r="C32" s="201"/>
      <c r="D32" s="201"/>
      <c r="E32" s="201"/>
      <c r="F32" s="201"/>
      <c r="G32" s="201"/>
      <c r="H32" s="201"/>
      <c r="I32" s="201"/>
      <c r="J32" s="201"/>
      <c r="K32" s="201"/>
      <c r="L32" s="201"/>
    </row>
    <row r="33" spans="1:12" ht="25.5" customHeight="1">
      <c r="A33" s="205" t="s">
        <v>102</v>
      </c>
      <c r="B33" s="201"/>
      <c r="C33" s="201"/>
      <c r="D33" s="201"/>
      <c r="E33" s="201"/>
      <c r="F33" s="201"/>
      <c r="G33" s="201"/>
      <c r="H33" s="201"/>
      <c r="I33" s="201"/>
      <c r="J33" s="201"/>
      <c r="K33" s="201"/>
      <c r="L33" s="201"/>
    </row>
    <row r="34" spans="1:12" ht="38.25" customHeight="1">
      <c r="A34" s="205" t="s">
        <v>103</v>
      </c>
      <c r="B34" s="201"/>
      <c r="C34" s="201"/>
      <c r="D34" s="201"/>
      <c r="E34" s="201"/>
      <c r="F34" s="201"/>
      <c r="G34" s="201"/>
      <c r="H34" s="201"/>
      <c r="I34" s="201"/>
      <c r="J34" s="201"/>
      <c r="K34" s="201"/>
      <c r="L34" s="201"/>
    </row>
    <row r="35" spans="1:6" ht="12.75">
      <c r="A35" s="78" t="s">
        <v>104</v>
      </c>
      <c r="B35" s="78"/>
      <c r="C35" s="78"/>
      <c r="D35" s="78"/>
      <c r="E35" s="78"/>
      <c r="F35" s="78"/>
    </row>
    <row r="36" spans="1:6" ht="12.75">
      <c r="A36" s="78"/>
      <c r="B36" s="78"/>
      <c r="C36" s="78"/>
      <c r="D36" s="78"/>
      <c r="E36" s="78"/>
      <c r="F36" s="78"/>
    </row>
  </sheetData>
  <mergeCells count="14">
    <mergeCell ref="A30:L30"/>
    <mergeCell ref="A31:L31"/>
    <mergeCell ref="A32:L32"/>
    <mergeCell ref="A33:L33"/>
    <mergeCell ref="A34:L34"/>
    <mergeCell ref="E19:J19"/>
    <mergeCell ref="E20:J20"/>
    <mergeCell ref="E21:J21"/>
    <mergeCell ref="E22:J22"/>
    <mergeCell ref="E23:J23"/>
    <mergeCell ref="E24:J24"/>
    <mergeCell ref="E25:J25"/>
    <mergeCell ref="E26:J26"/>
    <mergeCell ref="E27:J27"/>
  </mergeCells>
  <printOptions/>
  <pageMargins left="0.5" right="0.5" top="1" bottom="1" header="0.5" footer="0.5"/>
  <pageSetup fitToHeight="10" horizontalDpi="300" verticalDpi="300" orientation="landscape" r:id="rId2"/>
  <headerFooter alignWithMargins="0">
    <oddHeader>&amp;C&amp;"Arial,Bold"&amp;9
</oddHeader>
    <oddFooter>&amp;L&amp;A&amp;C&amp;P of &amp;N&amp;RRFP 010708-NCRO</oddFooter>
  </headerFooter>
  <rowBreaks count="1" manualBreakCount="1">
    <brk id="28" max="255" man="1"/>
  </rowBreaks>
  <drawing r:id="rId1"/>
</worksheet>
</file>

<file path=xl/worksheets/sheet11.xml><?xml version="1.0" encoding="utf-8"?>
<worksheet xmlns="http://schemas.openxmlformats.org/spreadsheetml/2006/main" xmlns:r="http://schemas.openxmlformats.org/officeDocument/2006/relationships">
  <dimension ref="A1:T309"/>
  <sheetViews>
    <sheetView showGridLines="0" workbookViewId="0" topLeftCell="A1">
      <selection activeCell="A1" sqref="A1"/>
    </sheetView>
  </sheetViews>
  <sheetFormatPr defaultColWidth="9.140625" defaultRowHeight="12.75"/>
  <cols>
    <col min="1" max="1" width="10.28125" style="0" customWidth="1"/>
    <col min="2" max="2" width="33.00390625" style="73" customWidth="1"/>
    <col min="3" max="3" width="18.28125" style="0" customWidth="1"/>
    <col min="4" max="4" width="13.28125" style="0" customWidth="1"/>
    <col min="5" max="8" width="11.8515625" style="0" customWidth="1"/>
  </cols>
  <sheetData>
    <row r="1" spans="1:2" ht="15">
      <c r="A1" s="50" t="str">
        <f>TOC!A1</f>
        <v>Phoenix Program Cost Workbook</v>
      </c>
      <c r="B1" s="187"/>
    </row>
    <row r="2" spans="1:2" ht="15" customHeight="1">
      <c r="A2" s="50" t="s">
        <v>25</v>
      </c>
      <c r="B2" s="187"/>
    </row>
    <row r="3" spans="1:2" ht="17.25" customHeight="1">
      <c r="A3" s="51" t="str">
        <f>TOC!$B$3</f>
        <v>&lt;Bidder Name&gt;</v>
      </c>
      <c r="B3" s="188"/>
    </row>
    <row r="4" spans="1:2" ht="17.25" customHeight="1">
      <c r="A4" s="51" t="str">
        <f>TOC!$B$4</f>
        <v>&lt;Select Pricing Scenario&gt;</v>
      </c>
      <c r="B4" s="188"/>
    </row>
    <row r="5" spans="1:7" ht="11.25" customHeight="1">
      <c r="A5" s="107"/>
      <c r="B5" s="189"/>
      <c r="C5" s="109"/>
      <c r="D5" s="109"/>
      <c r="E5" s="109"/>
      <c r="F5" s="109"/>
      <c r="G5" s="109"/>
    </row>
    <row r="6" spans="1:8" s="13" customFormat="1" ht="12.75">
      <c r="A6" s="142" t="s">
        <v>205</v>
      </c>
      <c r="B6" s="190"/>
      <c r="C6" s="143"/>
      <c r="D6" s="143"/>
      <c r="E6" s="144"/>
      <c r="F6" s="145"/>
      <c r="G6" s="145"/>
      <c r="H6" s="145"/>
    </row>
    <row r="7" spans="1:8" ht="67.5" customHeight="1">
      <c r="A7" s="146" t="s">
        <v>61</v>
      </c>
      <c r="B7" s="147" t="s">
        <v>19</v>
      </c>
      <c r="C7" s="147" t="s">
        <v>142</v>
      </c>
      <c r="D7" s="147" t="s">
        <v>98</v>
      </c>
      <c r="E7" s="148" t="s">
        <v>261</v>
      </c>
      <c r="F7" s="148" t="s">
        <v>262</v>
      </c>
      <c r="G7" s="148" t="s">
        <v>263</v>
      </c>
      <c r="H7" s="149" t="s">
        <v>264</v>
      </c>
    </row>
    <row r="8" spans="1:8" ht="22.5">
      <c r="A8" s="150"/>
      <c r="B8" s="191" t="s">
        <v>265</v>
      </c>
      <c r="C8" s="152" t="s">
        <v>143</v>
      </c>
      <c r="D8" s="153"/>
      <c r="E8" s="154"/>
      <c r="F8" s="154"/>
      <c r="G8" s="155"/>
      <c r="H8" s="156"/>
    </row>
    <row r="9" spans="1:20" ht="12.75">
      <c r="A9" s="150"/>
      <c r="B9" s="191" t="s">
        <v>266</v>
      </c>
      <c r="C9" s="157"/>
      <c r="D9" s="158"/>
      <c r="E9" s="154"/>
      <c r="F9" s="154"/>
      <c r="G9" s="155"/>
      <c r="H9" s="159"/>
      <c r="M9" s="107"/>
      <c r="N9" s="107"/>
      <c r="O9" s="107"/>
      <c r="P9" s="107"/>
      <c r="Q9" s="107"/>
      <c r="R9" s="107"/>
      <c r="S9" s="109"/>
      <c r="T9" s="109"/>
    </row>
    <row r="10" spans="1:8" ht="33.75">
      <c r="A10" s="150"/>
      <c r="B10" s="191" t="s">
        <v>267</v>
      </c>
      <c r="C10" s="157"/>
      <c r="D10" s="158"/>
      <c r="E10" s="154"/>
      <c r="F10" s="154"/>
      <c r="G10" s="155"/>
      <c r="H10" s="159"/>
    </row>
    <row r="11" spans="1:8" ht="12.75">
      <c r="A11" s="150"/>
      <c r="B11" s="191" t="s">
        <v>268</v>
      </c>
      <c r="C11" s="157"/>
      <c r="D11" s="158"/>
      <c r="E11" s="154"/>
      <c r="F11" s="154"/>
      <c r="G11" s="155"/>
      <c r="H11" s="159"/>
    </row>
    <row r="12" spans="1:8" ht="12.75">
      <c r="A12" s="150"/>
      <c r="B12" s="191" t="s">
        <v>269</v>
      </c>
      <c r="C12" s="157"/>
      <c r="D12" s="158"/>
      <c r="E12" s="154"/>
      <c r="F12" s="154"/>
      <c r="G12" s="155"/>
      <c r="H12" s="159"/>
    </row>
    <row r="13" spans="1:8" ht="22.5">
      <c r="A13" s="150"/>
      <c r="B13" s="191" t="s">
        <v>270</v>
      </c>
      <c r="C13" s="157"/>
      <c r="D13" s="158"/>
      <c r="E13" s="154"/>
      <c r="F13" s="154"/>
      <c r="G13" s="155"/>
      <c r="H13" s="159"/>
    </row>
    <row r="14" spans="1:8" ht="12.75">
      <c r="A14" s="150"/>
      <c r="B14" s="191" t="s">
        <v>271</v>
      </c>
      <c r="C14" s="157"/>
      <c r="D14" s="158"/>
      <c r="E14" s="154"/>
      <c r="F14" s="154"/>
      <c r="G14" s="155"/>
      <c r="H14" s="159"/>
    </row>
    <row r="15" spans="1:8" ht="12" customHeight="1">
      <c r="A15" s="150"/>
      <c r="B15" s="191" t="s">
        <v>272</v>
      </c>
      <c r="C15" s="157"/>
      <c r="D15" s="158"/>
      <c r="E15" s="154"/>
      <c r="F15" s="154"/>
      <c r="G15" s="155"/>
      <c r="H15" s="159"/>
    </row>
    <row r="16" spans="1:8" ht="12.75">
      <c r="A16" s="150"/>
      <c r="B16" s="191" t="s">
        <v>273</v>
      </c>
      <c r="C16" s="157"/>
      <c r="D16" s="158"/>
      <c r="E16" s="154"/>
      <c r="F16" s="154"/>
      <c r="G16" s="155"/>
      <c r="H16" s="159"/>
    </row>
    <row r="17" spans="1:8" ht="12.75">
      <c r="A17" s="150"/>
      <c r="B17" s="191" t="s">
        <v>274</v>
      </c>
      <c r="C17" s="157"/>
      <c r="D17" s="158"/>
      <c r="E17" s="154"/>
      <c r="F17" s="154"/>
      <c r="G17" s="155"/>
      <c r="H17" s="159"/>
    </row>
    <row r="18" spans="1:8" ht="12.75">
      <c r="A18" s="150"/>
      <c r="B18" s="191" t="s">
        <v>275</v>
      </c>
      <c r="C18" s="157"/>
      <c r="D18" s="158"/>
      <c r="E18" s="154"/>
      <c r="F18" s="154"/>
      <c r="G18" s="155"/>
      <c r="H18" s="159"/>
    </row>
    <row r="19" spans="1:8" ht="12.75">
      <c r="A19" s="150"/>
      <c r="B19" s="191" t="s">
        <v>276</v>
      </c>
      <c r="C19" s="157"/>
      <c r="D19" s="158"/>
      <c r="E19" s="154"/>
      <c r="F19" s="154"/>
      <c r="G19" s="155"/>
      <c r="H19" s="159"/>
    </row>
    <row r="20" spans="1:8" ht="22.5">
      <c r="A20" s="150"/>
      <c r="B20" s="191" t="s">
        <v>277</v>
      </c>
      <c r="C20" s="157"/>
      <c r="D20" s="158"/>
      <c r="E20" s="154"/>
      <c r="F20" s="154"/>
      <c r="G20" s="155"/>
      <c r="H20" s="159"/>
    </row>
    <row r="21" spans="1:8" ht="12.75">
      <c r="A21" s="150"/>
      <c r="B21" s="191" t="s">
        <v>278</v>
      </c>
      <c r="C21" s="157"/>
      <c r="D21" s="158"/>
      <c r="E21" s="154"/>
      <c r="F21" s="154"/>
      <c r="G21" s="155"/>
      <c r="H21" s="159"/>
    </row>
    <row r="22" spans="1:8" ht="12.75">
      <c r="A22" s="150"/>
      <c r="B22" s="191" t="s">
        <v>279</v>
      </c>
      <c r="C22" s="157"/>
      <c r="D22" s="158"/>
      <c r="E22" s="154"/>
      <c r="F22" s="154"/>
      <c r="G22" s="155"/>
      <c r="H22" s="159"/>
    </row>
    <row r="23" spans="1:8" ht="22.5">
      <c r="A23" s="150"/>
      <c r="B23" s="191" t="s">
        <v>280</v>
      </c>
      <c r="C23" s="157"/>
      <c r="D23" s="158"/>
      <c r="E23" s="154"/>
      <c r="F23" s="154"/>
      <c r="G23" s="155"/>
      <c r="H23" s="159"/>
    </row>
    <row r="24" spans="1:8" ht="12.75">
      <c r="A24" s="150"/>
      <c r="B24" s="192" t="s">
        <v>8</v>
      </c>
      <c r="C24" s="157"/>
      <c r="D24" s="158"/>
      <c r="E24" s="154"/>
      <c r="F24" s="154"/>
      <c r="G24" s="155"/>
      <c r="H24" s="159"/>
    </row>
    <row r="25" spans="1:8" ht="12.75">
      <c r="A25" s="150"/>
      <c r="B25" s="192"/>
      <c r="C25" s="157"/>
      <c r="D25" s="158"/>
      <c r="E25" s="154"/>
      <c r="F25" s="154"/>
      <c r="G25" s="155"/>
      <c r="H25" s="159"/>
    </row>
    <row r="26" spans="1:8" ht="12.75">
      <c r="A26" s="150"/>
      <c r="B26" s="192"/>
      <c r="C26" s="157"/>
      <c r="D26" s="158"/>
      <c r="E26" s="154"/>
      <c r="F26" s="154"/>
      <c r="G26" s="155"/>
      <c r="H26" s="159"/>
    </row>
    <row r="27" spans="1:8" ht="12.75">
      <c r="A27" s="150"/>
      <c r="B27" s="151"/>
      <c r="C27" s="157"/>
      <c r="D27" s="160">
        <v>0.15</v>
      </c>
      <c r="E27" s="154"/>
      <c r="F27" s="154"/>
      <c r="G27" s="155"/>
      <c r="H27" s="161">
        <f>SUM(E8:G27)</f>
        <v>0</v>
      </c>
    </row>
    <row r="28" spans="1:8" ht="22.5">
      <c r="A28" s="150"/>
      <c r="B28" s="191" t="s">
        <v>265</v>
      </c>
      <c r="C28" s="152" t="s">
        <v>144</v>
      </c>
      <c r="D28" s="153"/>
      <c r="E28" s="154"/>
      <c r="F28" s="154"/>
      <c r="G28" s="155"/>
      <c r="H28" s="156"/>
    </row>
    <row r="29" spans="1:8" ht="12.75">
      <c r="A29" s="150"/>
      <c r="B29" s="191" t="s">
        <v>266</v>
      </c>
      <c r="C29" s="157"/>
      <c r="D29" s="158"/>
      <c r="E29" s="154"/>
      <c r="F29" s="154"/>
      <c r="G29" s="155"/>
      <c r="H29" s="159"/>
    </row>
    <row r="30" spans="1:8" ht="33.75">
      <c r="A30" s="150"/>
      <c r="B30" s="191" t="s">
        <v>267</v>
      </c>
      <c r="C30" s="157"/>
      <c r="D30" s="158"/>
      <c r="E30" s="154"/>
      <c r="F30" s="154"/>
      <c r="G30" s="155"/>
      <c r="H30" s="159"/>
    </row>
    <row r="31" spans="1:8" ht="12.75">
      <c r="A31" s="150"/>
      <c r="B31" s="191" t="s">
        <v>281</v>
      </c>
      <c r="C31" s="157"/>
      <c r="D31" s="158"/>
      <c r="E31" s="154"/>
      <c r="F31" s="154"/>
      <c r="G31" s="155"/>
      <c r="H31" s="159"/>
    </row>
    <row r="32" spans="1:8" ht="12.75">
      <c r="A32" s="150"/>
      <c r="B32" s="191" t="s">
        <v>282</v>
      </c>
      <c r="C32" s="157"/>
      <c r="D32" s="158"/>
      <c r="E32" s="154"/>
      <c r="F32" s="154"/>
      <c r="G32" s="155"/>
      <c r="H32" s="159"/>
    </row>
    <row r="33" spans="1:8" ht="22.5">
      <c r="A33" s="150"/>
      <c r="B33" s="191" t="s">
        <v>283</v>
      </c>
      <c r="C33" s="157"/>
      <c r="D33" s="158"/>
      <c r="E33" s="154"/>
      <c r="F33" s="154"/>
      <c r="G33" s="155"/>
      <c r="H33" s="159"/>
    </row>
    <row r="34" spans="1:8" ht="12.75">
      <c r="A34" s="150"/>
      <c r="B34" s="191" t="s">
        <v>284</v>
      </c>
      <c r="C34" s="157"/>
      <c r="D34" s="158"/>
      <c r="E34" s="154"/>
      <c r="F34" s="154"/>
      <c r="G34" s="155"/>
      <c r="H34" s="159"/>
    </row>
    <row r="35" spans="1:8" ht="22.5">
      <c r="A35" s="150"/>
      <c r="B35" s="191" t="s">
        <v>285</v>
      </c>
      <c r="C35" s="157"/>
      <c r="D35" s="158"/>
      <c r="E35" s="154"/>
      <c r="F35" s="154"/>
      <c r="G35" s="155"/>
      <c r="H35" s="159"/>
    </row>
    <row r="36" spans="1:8" ht="56.25">
      <c r="A36" s="150"/>
      <c r="B36" s="191" t="s">
        <v>286</v>
      </c>
      <c r="C36" s="157"/>
      <c r="D36" s="158"/>
      <c r="E36" s="154"/>
      <c r="F36" s="154"/>
      <c r="G36" s="155"/>
      <c r="H36" s="159"/>
    </row>
    <row r="37" spans="1:8" ht="33.75">
      <c r="A37" s="150"/>
      <c r="B37" s="191" t="s">
        <v>287</v>
      </c>
      <c r="C37" s="157"/>
      <c r="D37" s="158"/>
      <c r="E37" s="154"/>
      <c r="F37" s="154"/>
      <c r="G37" s="155"/>
      <c r="H37" s="159"/>
    </row>
    <row r="38" spans="1:8" ht="12.75">
      <c r="A38" s="150"/>
      <c r="B38" s="191" t="s">
        <v>288</v>
      </c>
      <c r="C38" s="157"/>
      <c r="D38" s="158"/>
      <c r="E38" s="154"/>
      <c r="F38" s="154"/>
      <c r="G38" s="155"/>
      <c r="H38" s="159"/>
    </row>
    <row r="39" spans="1:8" ht="12.75">
      <c r="A39" s="150"/>
      <c r="B39" s="191" t="s">
        <v>289</v>
      </c>
      <c r="C39" s="157"/>
      <c r="D39" s="158"/>
      <c r="E39" s="154"/>
      <c r="F39" s="154"/>
      <c r="G39" s="155"/>
      <c r="H39" s="159"/>
    </row>
    <row r="40" spans="1:8" ht="22.5">
      <c r="A40" s="150"/>
      <c r="B40" s="191" t="s">
        <v>290</v>
      </c>
      <c r="C40" s="157"/>
      <c r="D40" s="158"/>
      <c r="E40" s="154"/>
      <c r="F40" s="154"/>
      <c r="G40" s="155"/>
      <c r="H40" s="159"/>
    </row>
    <row r="41" spans="1:8" ht="33.75">
      <c r="A41" s="150"/>
      <c r="B41" s="191" t="s">
        <v>291</v>
      </c>
      <c r="C41" s="157"/>
      <c r="D41" s="158"/>
      <c r="E41" s="154"/>
      <c r="F41" s="154"/>
      <c r="G41" s="155"/>
      <c r="H41" s="159"/>
    </row>
    <row r="42" spans="1:8" ht="22.5">
      <c r="A42" s="150"/>
      <c r="B42" s="191" t="s">
        <v>292</v>
      </c>
      <c r="C42" s="157"/>
      <c r="D42" s="158"/>
      <c r="E42" s="154"/>
      <c r="F42" s="154"/>
      <c r="G42" s="155"/>
      <c r="H42" s="159"/>
    </row>
    <row r="43" spans="1:8" ht="12.75">
      <c r="A43" s="150"/>
      <c r="B43" s="191" t="s">
        <v>293</v>
      </c>
      <c r="C43" s="157"/>
      <c r="D43" s="158"/>
      <c r="E43" s="154"/>
      <c r="F43" s="154"/>
      <c r="G43" s="155"/>
      <c r="H43" s="159"/>
    </row>
    <row r="44" spans="1:8" ht="22.5">
      <c r="A44" s="150"/>
      <c r="B44" s="191" t="s">
        <v>294</v>
      </c>
      <c r="C44" s="157"/>
      <c r="D44" s="158"/>
      <c r="E44" s="154"/>
      <c r="F44" s="154"/>
      <c r="G44" s="155"/>
      <c r="H44" s="159"/>
    </row>
    <row r="45" spans="1:8" ht="12.75">
      <c r="A45" s="150"/>
      <c r="B45" s="191" t="s">
        <v>295</v>
      </c>
      <c r="C45" s="157"/>
      <c r="D45" s="158"/>
      <c r="E45" s="154"/>
      <c r="F45" s="154"/>
      <c r="G45" s="155"/>
      <c r="H45" s="159"/>
    </row>
    <row r="46" spans="1:8" ht="12.75">
      <c r="A46" s="150"/>
      <c r="B46" s="191" t="s">
        <v>296</v>
      </c>
      <c r="C46" s="157"/>
      <c r="D46" s="158"/>
      <c r="E46" s="154"/>
      <c r="F46" s="154"/>
      <c r="G46" s="155"/>
      <c r="H46" s="159"/>
    </row>
    <row r="47" spans="1:8" ht="12.75">
      <c r="A47" s="150"/>
      <c r="B47" s="191" t="s">
        <v>297</v>
      </c>
      <c r="C47" s="157"/>
      <c r="D47" s="158"/>
      <c r="E47" s="154"/>
      <c r="F47" s="154"/>
      <c r="G47" s="155"/>
      <c r="H47" s="159"/>
    </row>
    <row r="48" spans="1:8" ht="22.5">
      <c r="A48" s="150"/>
      <c r="B48" s="191" t="s">
        <v>298</v>
      </c>
      <c r="C48" s="157"/>
      <c r="D48" s="158"/>
      <c r="E48" s="154"/>
      <c r="F48" s="154"/>
      <c r="G48" s="155"/>
      <c r="H48" s="159"/>
    </row>
    <row r="49" spans="1:8" ht="12.75">
      <c r="A49" s="150"/>
      <c r="B49" s="191" t="s">
        <v>299</v>
      </c>
      <c r="C49" s="157"/>
      <c r="D49" s="158"/>
      <c r="E49" s="154"/>
      <c r="F49" s="154"/>
      <c r="G49" s="155"/>
      <c r="H49" s="159"/>
    </row>
    <row r="50" spans="1:8" ht="12.75">
      <c r="A50" s="150"/>
      <c r="B50" s="191" t="s">
        <v>300</v>
      </c>
      <c r="C50" s="157"/>
      <c r="D50" s="158"/>
      <c r="E50" s="154"/>
      <c r="F50" s="154"/>
      <c r="G50" s="155"/>
      <c r="H50" s="159"/>
    </row>
    <row r="51" spans="1:8" ht="12.75">
      <c r="A51" s="150"/>
      <c r="B51" s="191" t="s">
        <v>301</v>
      </c>
      <c r="C51" s="157"/>
      <c r="D51" s="158"/>
      <c r="E51" s="154"/>
      <c r="F51" s="154"/>
      <c r="G51" s="155"/>
      <c r="H51" s="159"/>
    </row>
    <row r="52" spans="1:8" ht="12.75">
      <c r="A52" s="150"/>
      <c r="B52" s="191" t="s">
        <v>302</v>
      </c>
      <c r="C52" s="157"/>
      <c r="D52" s="158"/>
      <c r="E52" s="154"/>
      <c r="F52" s="154"/>
      <c r="G52" s="155"/>
      <c r="H52" s="159"/>
    </row>
    <row r="53" spans="1:8" ht="12.75">
      <c r="A53" s="150"/>
      <c r="B53" s="192" t="s">
        <v>8</v>
      </c>
      <c r="C53" s="157"/>
      <c r="D53" s="158"/>
      <c r="E53" s="154"/>
      <c r="F53" s="154"/>
      <c r="G53" s="155"/>
      <c r="H53" s="159"/>
    </row>
    <row r="54" spans="1:8" ht="12.75">
      <c r="A54" s="150"/>
      <c r="B54" s="192"/>
      <c r="C54" s="157"/>
      <c r="D54" s="158"/>
      <c r="E54" s="154"/>
      <c r="F54" s="154"/>
      <c r="G54" s="155"/>
      <c r="H54" s="159"/>
    </row>
    <row r="55" spans="1:8" ht="12.75">
      <c r="A55" s="150"/>
      <c r="B55" s="192"/>
      <c r="C55" s="157"/>
      <c r="D55" s="158"/>
      <c r="E55" s="154"/>
      <c r="F55" s="154"/>
      <c r="G55" s="155"/>
      <c r="H55" s="159"/>
    </row>
    <row r="56" spans="1:8" ht="12.75">
      <c r="A56" s="150"/>
      <c r="B56" s="151"/>
      <c r="C56" s="157"/>
      <c r="D56" s="160">
        <v>0.15</v>
      </c>
      <c r="E56" s="154"/>
      <c r="F56" s="154"/>
      <c r="G56" s="155"/>
      <c r="H56" s="161">
        <f>SUM(E28:G56)</f>
        <v>0</v>
      </c>
    </row>
    <row r="57" spans="1:8" ht="22.5">
      <c r="A57" s="150"/>
      <c r="B57" s="191" t="s">
        <v>265</v>
      </c>
      <c r="C57" s="162" t="s">
        <v>145</v>
      </c>
      <c r="D57" s="153"/>
      <c r="E57" s="154"/>
      <c r="F57" s="154"/>
      <c r="G57" s="155"/>
      <c r="H57" s="156"/>
    </row>
    <row r="58" spans="1:8" ht="12.75">
      <c r="A58" s="150"/>
      <c r="B58" s="191" t="s">
        <v>266</v>
      </c>
      <c r="C58" s="163"/>
      <c r="D58" s="158"/>
      <c r="E58" s="154"/>
      <c r="F58" s="154"/>
      <c r="G58" s="155"/>
      <c r="H58" s="159"/>
    </row>
    <row r="59" spans="1:8" ht="33.75">
      <c r="A59" s="150"/>
      <c r="B59" s="191" t="s">
        <v>267</v>
      </c>
      <c r="C59" s="163"/>
      <c r="D59" s="158"/>
      <c r="E59" s="154"/>
      <c r="F59" s="154"/>
      <c r="G59" s="155"/>
      <c r="H59" s="159"/>
    </row>
    <row r="60" spans="1:8" ht="12.75">
      <c r="A60" s="150"/>
      <c r="B60" s="191" t="s">
        <v>303</v>
      </c>
      <c r="C60" s="163"/>
      <c r="D60" s="158"/>
      <c r="E60" s="154"/>
      <c r="F60" s="154"/>
      <c r="G60" s="155"/>
      <c r="H60" s="159"/>
    </row>
    <row r="61" spans="1:8" ht="12.75">
      <c r="A61" s="150"/>
      <c r="B61" s="191" t="s">
        <v>304</v>
      </c>
      <c r="C61" s="163"/>
      <c r="D61" s="158"/>
      <c r="E61" s="154"/>
      <c r="F61" s="154"/>
      <c r="G61" s="155"/>
      <c r="H61" s="159"/>
    </row>
    <row r="62" spans="1:8" ht="12.75">
      <c r="A62" s="150"/>
      <c r="B62" s="191" t="s">
        <v>305</v>
      </c>
      <c r="C62" s="163"/>
      <c r="D62" s="158"/>
      <c r="E62" s="154"/>
      <c r="F62" s="154"/>
      <c r="G62" s="155"/>
      <c r="H62" s="159"/>
    </row>
    <row r="63" spans="1:8" ht="12.75">
      <c r="A63" s="150"/>
      <c r="B63" s="191" t="s">
        <v>306</v>
      </c>
      <c r="C63" s="163"/>
      <c r="D63" s="158"/>
      <c r="E63" s="154"/>
      <c r="F63" s="154"/>
      <c r="G63" s="155"/>
      <c r="H63" s="159"/>
    </row>
    <row r="64" spans="1:8" ht="12.75">
      <c r="A64" s="150"/>
      <c r="B64" s="191" t="s">
        <v>307</v>
      </c>
      <c r="C64" s="163"/>
      <c r="D64" s="158"/>
      <c r="E64" s="154"/>
      <c r="F64" s="154"/>
      <c r="G64" s="155"/>
      <c r="H64" s="159"/>
    </row>
    <row r="65" spans="1:8" ht="12.75">
      <c r="A65" s="150"/>
      <c r="B65" s="191" t="s">
        <v>308</v>
      </c>
      <c r="C65" s="163"/>
      <c r="D65" s="158"/>
      <c r="E65" s="154"/>
      <c r="F65" s="154"/>
      <c r="G65" s="155"/>
      <c r="H65" s="159"/>
    </row>
    <row r="66" spans="1:8" ht="12.75">
      <c r="A66" s="150"/>
      <c r="B66" s="191" t="s">
        <v>309</v>
      </c>
      <c r="C66" s="163"/>
      <c r="D66" s="158"/>
      <c r="E66" s="154"/>
      <c r="F66" s="154"/>
      <c r="G66" s="155"/>
      <c r="H66" s="159"/>
    </row>
    <row r="67" spans="1:8" ht="12.75">
      <c r="A67" s="150"/>
      <c r="B67" s="191" t="s">
        <v>310</v>
      </c>
      <c r="C67" s="163"/>
      <c r="D67" s="158"/>
      <c r="E67" s="154"/>
      <c r="F67" s="154"/>
      <c r="G67" s="155"/>
      <c r="H67" s="159"/>
    </row>
    <row r="68" spans="1:8" ht="12.75">
      <c r="A68" s="150"/>
      <c r="B68" s="191" t="s">
        <v>311</v>
      </c>
      <c r="C68" s="163"/>
      <c r="D68" s="158"/>
      <c r="E68" s="154"/>
      <c r="F68" s="154"/>
      <c r="G68" s="155"/>
      <c r="H68" s="159"/>
    </row>
    <row r="69" spans="1:8" ht="12.75">
      <c r="A69" s="150"/>
      <c r="B69" s="191" t="s">
        <v>312</v>
      </c>
      <c r="C69" s="163"/>
      <c r="D69" s="158"/>
      <c r="E69" s="154"/>
      <c r="F69" s="154"/>
      <c r="G69" s="155"/>
      <c r="H69" s="159"/>
    </row>
    <row r="70" spans="1:8" ht="22.5">
      <c r="A70" s="150"/>
      <c r="B70" s="191" t="s">
        <v>313</v>
      </c>
      <c r="C70" s="163"/>
      <c r="D70" s="158"/>
      <c r="E70" s="154"/>
      <c r="F70" s="154"/>
      <c r="G70" s="155"/>
      <c r="H70" s="159"/>
    </row>
    <row r="71" spans="1:8" ht="12.75">
      <c r="A71" s="150"/>
      <c r="B71" s="191" t="s">
        <v>314</v>
      </c>
      <c r="C71" s="163"/>
      <c r="D71" s="158"/>
      <c r="E71" s="154"/>
      <c r="F71" s="154"/>
      <c r="G71" s="155"/>
      <c r="H71" s="159"/>
    </row>
    <row r="72" spans="1:8" ht="12.75">
      <c r="A72" s="150"/>
      <c r="B72" s="192" t="s">
        <v>8</v>
      </c>
      <c r="C72" s="163"/>
      <c r="D72" s="158"/>
      <c r="E72" s="154"/>
      <c r="F72" s="154"/>
      <c r="G72" s="155"/>
      <c r="H72" s="159"/>
    </row>
    <row r="73" spans="1:8" ht="12.75">
      <c r="A73" s="150"/>
      <c r="B73" s="67"/>
      <c r="C73" s="163"/>
      <c r="D73" s="160">
        <v>0.15</v>
      </c>
      <c r="E73" s="154"/>
      <c r="F73" s="154"/>
      <c r="G73" s="155"/>
      <c r="H73" s="161">
        <f>SUM(E57:G73)</f>
        <v>0</v>
      </c>
    </row>
    <row r="74" spans="1:8" ht="22.5">
      <c r="A74" s="150"/>
      <c r="B74" s="191" t="s">
        <v>265</v>
      </c>
      <c r="C74" s="162" t="s">
        <v>146</v>
      </c>
      <c r="D74" s="153"/>
      <c r="E74" s="154"/>
      <c r="F74" s="154"/>
      <c r="G74" s="155"/>
      <c r="H74" s="156"/>
    </row>
    <row r="75" spans="1:8" ht="12.75">
      <c r="A75" s="150"/>
      <c r="B75" s="191" t="s">
        <v>266</v>
      </c>
      <c r="C75" s="163"/>
      <c r="D75" s="158"/>
      <c r="E75" s="154"/>
      <c r="F75" s="154"/>
      <c r="G75" s="155"/>
      <c r="H75" s="159"/>
    </row>
    <row r="76" spans="1:8" ht="33.75">
      <c r="A76" s="150"/>
      <c r="B76" s="191" t="s">
        <v>267</v>
      </c>
      <c r="C76" s="163"/>
      <c r="D76" s="158"/>
      <c r="E76" s="154"/>
      <c r="F76" s="154"/>
      <c r="G76" s="155"/>
      <c r="H76" s="159"/>
    </row>
    <row r="77" spans="1:8" ht="12.75">
      <c r="A77" s="150"/>
      <c r="B77" s="191" t="s">
        <v>315</v>
      </c>
      <c r="C77" s="163"/>
      <c r="D77" s="158"/>
      <c r="E77" s="154"/>
      <c r="F77" s="154"/>
      <c r="G77" s="155"/>
      <c r="H77" s="159"/>
    </row>
    <row r="78" spans="1:8" ht="12.75">
      <c r="A78" s="150"/>
      <c r="B78" s="191" t="s">
        <v>316</v>
      </c>
      <c r="C78" s="163"/>
      <c r="D78" s="158"/>
      <c r="E78" s="154"/>
      <c r="F78" s="154"/>
      <c r="G78" s="155"/>
      <c r="H78" s="159"/>
    </row>
    <row r="79" spans="1:8" ht="12.75">
      <c r="A79" s="150"/>
      <c r="B79" s="191" t="s">
        <v>317</v>
      </c>
      <c r="C79" s="163"/>
      <c r="D79" s="158"/>
      <c r="E79" s="154"/>
      <c r="F79" s="154"/>
      <c r="G79" s="155"/>
      <c r="H79" s="159"/>
    </row>
    <row r="80" spans="1:8" ht="12.75">
      <c r="A80" s="150"/>
      <c r="B80" s="191" t="s">
        <v>318</v>
      </c>
      <c r="C80" s="163"/>
      <c r="D80" s="158"/>
      <c r="E80" s="154"/>
      <c r="F80" s="154"/>
      <c r="G80" s="155"/>
      <c r="H80" s="159"/>
    </row>
    <row r="81" spans="1:8" ht="12.75">
      <c r="A81" s="150"/>
      <c r="B81" s="191" t="s">
        <v>319</v>
      </c>
      <c r="C81" s="163"/>
      <c r="D81" s="158"/>
      <c r="E81" s="154"/>
      <c r="F81" s="154"/>
      <c r="G81" s="155"/>
      <c r="H81" s="159"/>
    </row>
    <row r="82" spans="1:8" ht="12.75">
      <c r="A82" s="150"/>
      <c r="B82" s="191" t="s">
        <v>320</v>
      </c>
      <c r="C82" s="163"/>
      <c r="D82" s="158"/>
      <c r="E82" s="154"/>
      <c r="F82" s="154"/>
      <c r="G82" s="155"/>
      <c r="H82" s="159"/>
    </row>
    <row r="83" spans="1:8" ht="22.5">
      <c r="A83" s="150"/>
      <c r="B83" s="191" t="s">
        <v>321</v>
      </c>
      <c r="C83" s="163"/>
      <c r="D83" s="158"/>
      <c r="E83" s="154"/>
      <c r="F83" s="154"/>
      <c r="G83" s="155"/>
      <c r="H83" s="159"/>
    </row>
    <row r="84" spans="1:8" ht="12.75">
      <c r="A84" s="150"/>
      <c r="B84" s="191" t="s">
        <v>322</v>
      </c>
      <c r="C84" s="163"/>
      <c r="D84" s="158"/>
      <c r="E84" s="154"/>
      <c r="F84" s="154"/>
      <c r="G84" s="155"/>
      <c r="H84" s="159"/>
    </row>
    <row r="85" spans="1:8" ht="22.5">
      <c r="A85" s="150"/>
      <c r="B85" s="191" t="s">
        <v>323</v>
      </c>
      <c r="C85" s="163"/>
      <c r="D85" s="158"/>
      <c r="E85" s="154"/>
      <c r="F85" s="154"/>
      <c r="G85" s="155"/>
      <c r="H85" s="159"/>
    </row>
    <row r="86" spans="1:8" ht="12.75">
      <c r="A86" s="150"/>
      <c r="B86" s="191" t="s">
        <v>324</v>
      </c>
      <c r="C86" s="163"/>
      <c r="D86" s="158"/>
      <c r="E86" s="154"/>
      <c r="F86" s="154"/>
      <c r="G86" s="155"/>
      <c r="H86" s="159"/>
    </row>
    <row r="87" spans="1:8" ht="12.75">
      <c r="A87" s="150"/>
      <c r="B87" s="191" t="s">
        <v>325</v>
      </c>
      <c r="C87" s="163"/>
      <c r="D87" s="158"/>
      <c r="E87" s="154"/>
      <c r="F87" s="154"/>
      <c r="G87" s="155"/>
      <c r="H87" s="159"/>
    </row>
    <row r="88" spans="1:8" ht="12.75">
      <c r="A88" s="150"/>
      <c r="B88" s="191" t="s">
        <v>326</v>
      </c>
      <c r="C88" s="163"/>
      <c r="D88" s="158"/>
      <c r="E88" s="154"/>
      <c r="F88" s="154"/>
      <c r="G88" s="155"/>
      <c r="H88" s="159"/>
    </row>
    <row r="89" spans="1:8" ht="12.75">
      <c r="A89" s="150"/>
      <c r="B89" s="191" t="s">
        <v>327</v>
      </c>
      <c r="C89" s="163"/>
      <c r="D89" s="158"/>
      <c r="E89" s="154"/>
      <c r="F89" s="154"/>
      <c r="G89" s="155"/>
      <c r="H89" s="159"/>
    </row>
    <row r="90" spans="1:8" ht="24" customHeight="1">
      <c r="A90" s="150"/>
      <c r="B90" s="191" t="s">
        <v>328</v>
      </c>
      <c r="C90" s="163"/>
      <c r="D90" s="158"/>
      <c r="E90" s="154"/>
      <c r="F90" s="154"/>
      <c r="G90" s="155"/>
      <c r="H90" s="159"/>
    </row>
    <row r="91" spans="1:8" ht="22.5">
      <c r="A91" s="150"/>
      <c r="B91" s="191" t="s">
        <v>329</v>
      </c>
      <c r="C91" s="163"/>
      <c r="D91" s="158"/>
      <c r="E91" s="154"/>
      <c r="F91" s="154"/>
      <c r="G91" s="155"/>
      <c r="H91" s="159"/>
    </row>
    <row r="92" spans="1:8" ht="22.5">
      <c r="A92" s="150"/>
      <c r="B92" s="191" t="s">
        <v>330</v>
      </c>
      <c r="C92" s="163"/>
      <c r="D92" s="158"/>
      <c r="E92" s="154"/>
      <c r="F92" s="154"/>
      <c r="G92" s="155"/>
      <c r="H92" s="159"/>
    </row>
    <row r="93" spans="1:8" ht="22.5">
      <c r="A93" s="150"/>
      <c r="B93" s="191" t="s">
        <v>331</v>
      </c>
      <c r="C93" s="163"/>
      <c r="D93" s="158"/>
      <c r="E93" s="154"/>
      <c r="F93" s="154"/>
      <c r="G93" s="155"/>
      <c r="H93" s="159"/>
    </row>
    <row r="94" spans="1:8" ht="12.75">
      <c r="A94" s="150"/>
      <c r="B94" s="191" t="s">
        <v>332</v>
      </c>
      <c r="C94" s="163"/>
      <c r="D94" s="158"/>
      <c r="E94" s="154"/>
      <c r="F94" s="154"/>
      <c r="G94" s="155"/>
      <c r="H94" s="159"/>
    </row>
    <row r="95" spans="1:8" ht="12.75">
      <c r="A95" s="150"/>
      <c r="B95" s="192" t="s">
        <v>8</v>
      </c>
      <c r="C95" s="163"/>
      <c r="D95" s="158"/>
      <c r="E95" s="154"/>
      <c r="F95" s="154"/>
      <c r="G95" s="155"/>
      <c r="H95" s="159"/>
    </row>
    <row r="96" spans="1:8" ht="12.75">
      <c r="A96" s="150"/>
      <c r="B96" s="191"/>
      <c r="C96" s="163"/>
      <c r="D96" s="158"/>
      <c r="E96" s="154"/>
      <c r="F96" s="154"/>
      <c r="G96" s="155"/>
      <c r="H96" s="159"/>
    </row>
    <row r="97" spans="1:8" ht="12.75">
      <c r="A97" s="150"/>
      <c r="B97" s="191"/>
      <c r="C97" s="163"/>
      <c r="D97" s="158"/>
      <c r="E97" s="154"/>
      <c r="F97" s="154"/>
      <c r="G97" s="155"/>
      <c r="H97" s="159"/>
    </row>
    <row r="98" spans="1:8" ht="12.75">
      <c r="A98" s="150"/>
      <c r="B98" s="67"/>
      <c r="C98" s="163"/>
      <c r="D98" s="160">
        <v>0.15</v>
      </c>
      <c r="E98" s="154"/>
      <c r="F98" s="154"/>
      <c r="G98" s="155"/>
      <c r="H98" s="161">
        <f>SUM(E74:G98)</f>
        <v>0</v>
      </c>
    </row>
    <row r="99" spans="1:8" ht="27" customHeight="1">
      <c r="A99" s="150"/>
      <c r="B99" s="191" t="s">
        <v>265</v>
      </c>
      <c r="C99" s="162" t="s">
        <v>147</v>
      </c>
      <c r="D99" s="153"/>
      <c r="E99" s="154"/>
      <c r="F99" s="154"/>
      <c r="G99" s="155"/>
      <c r="H99" s="159"/>
    </row>
    <row r="100" spans="1:8" ht="12" customHeight="1">
      <c r="A100" s="150"/>
      <c r="B100" s="191" t="s">
        <v>266</v>
      </c>
      <c r="C100" s="163"/>
      <c r="D100" s="158"/>
      <c r="E100" s="154"/>
      <c r="F100" s="154"/>
      <c r="G100" s="155"/>
      <c r="H100" s="159"/>
    </row>
    <row r="101" spans="1:8" ht="12" customHeight="1">
      <c r="A101" s="150"/>
      <c r="B101" s="191" t="s">
        <v>267</v>
      </c>
      <c r="C101" s="163"/>
      <c r="D101" s="158"/>
      <c r="E101" s="154"/>
      <c r="F101" s="154"/>
      <c r="G101" s="155"/>
      <c r="H101" s="159"/>
    </row>
    <row r="102" spans="1:8" ht="12.75">
      <c r="A102" s="150"/>
      <c r="B102" s="191" t="s">
        <v>333</v>
      </c>
      <c r="C102" s="163"/>
      <c r="D102" s="158"/>
      <c r="E102" s="154"/>
      <c r="F102" s="154"/>
      <c r="G102" s="155"/>
      <c r="H102" s="159"/>
    </row>
    <row r="103" spans="1:8" ht="12.75">
      <c r="A103" s="150"/>
      <c r="B103" s="191" t="s">
        <v>334</v>
      </c>
      <c r="C103" s="163"/>
      <c r="D103" s="158"/>
      <c r="E103" s="154"/>
      <c r="F103" s="154"/>
      <c r="G103" s="155"/>
      <c r="H103" s="159"/>
    </row>
    <row r="104" spans="1:8" ht="12.75">
      <c r="A104" s="150"/>
      <c r="B104" s="191" t="s">
        <v>335</v>
      </c>
      <c r="C104" s="163"/>
      <c r="D104" s="158"/>
      <c r="E104" s="154"/>
      <c r="F104" s="154"/>
      <c r="G104" s="155"/>
      <c r="H104" s="159"/>
    </row>
    <row r="105" spans="1:8" ht="22.5">
      <c r="A105" s="150"/>
      <c r="B105" s="191" t="s">
        <v>336</v>
      </c>
      <c r="C105" s="163"/>
      <c r="D105" s="158"/>
      <c r="E105" s="154"/>
      <c r="F105" s="154"/>
      <c r="G105" s="155"/>
      <c r="H105" s="159"/>
    </row>
    <row r="106" spans="1:8" ht="67.5">
      <c r="A106" s="150"/>
      <c r="B106" s="191" t="s">
        <v>337</v>
      </c>
      <c r="C106" s="163"/>
      <c r="D106" s="158"/>
      <c r="E106" s="154"/>
      <c r="F106" s="154"/>
      <c r="G106" s="155"/>
      <c r="H106" s="159"/>
    </row>
    <row r="107" spans="1:8" ht="12.75">
      <c r="A107" s="150"/>
      <c r="B107" s="191" t="s">
        <v>338</v>
      </c>
      <c r="C107" s="163"/>
      <c r="D107" s="158"/>
      <c r="E107" s="154"/>
      <c r="F107" s="154"/>
      <c r="G107" s="155"/>
      <c r="H107" s="159"/>
    </row>
    <row r="108" spans="1:8" ht="12.75">
      <c r="A108" s="150"/>
      <c r="B108" s="191" t="s">
        <v>339</v>
      </c>
      <c r="C108" s="163"/>
      <c r="D108" s="158"/>
      <c r="E108" s="154"/>
      <c r="F108" s="154"/>
      <c r="G108" s="155"/>
      <c r="H108" s="159"/>
    </row>
    <row r="109" spans="1:8" ht="12.75">
      <c r="A109" s="150"/>
      <c r="B109" s="191" t="s">
        <v>8</v>
      </c>
      <c r="C109" s="163"/>
      <c r="D109" s="158"/>
      <c r="E109" s="154"/>
      <c r="F109" s="154"/>
      <c r="G109" s="155"/>
      <c r="H109" s="159"/>
    </row>
    <row r="110" spans="1:8" ht="12" customHeight="1">
      <c r="A110" s="150"/>
      <c r="B110" s="191"/>
      <c r="C110" s="163"/>
      <c r="D110" s="158"/>
      <c r="E110" s="154"/>
      <c r="F110" s="154"/>
      <c r="G110" s="155"/>
      <c r="H110" s="159"/>
    </row>
    <row r="111" spans="1:8" ht="12" customHeight="1">
      <c r="A111" s="150"/>
      <c r="B111" s="191"/>
      <c r="C111" s="163"/>
      <c r="D111" s="158"/>
      <c r="E111" s="154"/>
      <c r="F111" s="154"/>
      <c r="G111" s="155"/>
      <c r="H111" s="159"/>
    </row>
    <row r="112" spans="1:8" ht="12" customHeight="1">
      <c r="A112" s="150"/>
      <c r="B112" s="67"/>
      <c r="C112" s="164"/>
      <c r="D112" s="165">
        <v>0.4</v>
      </c>
      <c r="E112" s="154"/>
      <c r="F112" s="154"/>
      <c r="G112" s="155"/>
      <c r="H112" s="161">
        <f>SUM(E99:G112)</f>
        <v>0</v>
      </c>
    </row>
    <row r="113" spans="1:8" ht="12.75">
      <c r="A113" s="166" t="s">
        <v>83</v>
      </c>
      <c r="B113" s="167"/>
      <c r="C113" s="167"/>
      <c r="D113" s="168">
        <f>SUM(D8:D112)</f>
        <v>1</v>
      </c>
      <c r="E113" s="168">
        <f>SUM(E8:E112)</f>
        <v>0</v>
      </c>
      <c r="F113" s="168">
        <f>SUM(F8:F112)</f>
        <v>0</v>
      </c>
      <c r="G113" s="168">
        <f>SUM(G8:G112)</f>
        <v>0</v>
      </c>
      <c r="H113" s="169">
        <f>SUM(H8:H112)</f>
        <v>0</v>
      </c>
    </row>
    <row r="114" spans="1:8" s="1" customFormat="1" ht="12.75">
      <c r="A114" s="170"/>
      <c r="B114" s="171"/>
      <c r="C114" s="171"/>
      <c r="D114" s="171"/>
      <c r="E114" s="172"/>
      <c r="F114" s="172"/>
      <c r="G114" s="172"/>
      <c r="H114" s="172"/>
    </row>
    <row r="115" spans="1:8" s="13" customFormat="1" ht="12.75">
      <c r="A115" s="142" t="s">
        <v>256</v>
      </c>
      <c r="B115" s="190"/>
      <c r="C115" s="143"/>
      <c r="D115" s="143"/>
      <c r="E115" s="144"/>
      <c r="F115" s="145"/>
      <c r="G115" s="145"/>
      <c r="H115" s="145"/>
    </row>
    <row r="116" spans="1:8" ht="56.25">
      <c r="A116" s="146" t="s">
        <v>61</v>
      </c>
      <c r="B116" s="147" t="s">
        <v>19</v>
      </c>
      <c r="C116" s="147"/>
      <c r="D116" s="147" t="s">
        <v>98</v>
      </c>
      <c r="E116" s="148" t="s">
        <v>261</v>
      </c>
      <c r="F116" s="148" t="s">
        <v>262</v>
      </c>
      <c r="G116" s="148" t="s">
        <v>263</v>
      </c>
      <c r="H116" s="149" t="s">
        <v>264</v>
      </c>
    </row>
    <row r="117" spans="1:8" ht="22.5">
      <c r="A117" s="150"/>
      <c r="B117" s="191" t="s">
        <v>265</v>
      </c>
      <c r="C117" s="152" t="s">
        <v>143</v>
      </c>
      <c r="D117" s="153"/>
      <c r="E117" s="154"/>
      <c r="F117" s="154"/>
      <c r="G117" s="155"/>
      <c r="H117" s="156"/>
    </row>
    <row r="118" spans="1:8" ht="12.75">
      <c r="A118" s="150"/>
      <c r="B118" s="191" t="s">
        <v>266</v>
      </c>
      <c r="C118" s="157"/>
      <c r="D118" s="158"/>
      <c r="E118" s="154"/>
      <c r="F118" s="154"/>
      <c r="G118" s="155"/>
      <c r="H118" s="159"/>
    </row>
    <row r="119" spans="1:8" ht="33.75">
      <c r="A119" s="150"/>
      <c r="B119" s="191" t="s">
        <v>267</v>
      </c>
      <c r="C119" s="157"/>
      <c r="D119" s="158"/>
      <c r="E119" s="154"/>
      <c r="F119" s="154"/>
      <c r="G119" s="155"/>
      <c r="H119" s="159"/>
    </row>
    <row r="120" spans="1:8" ht="22.5">
      <c r="A120" s="150"/>
      <c r="B120" s="191" t="s">
        <v>270</v>
      </c>
      <c r="C120" s="157"/>
      <c r="D120" s="158"/>
      <c r="E120" s="154"/>
      <c r="F120" s="154"/>
      <c r="G120" s="155"/>
      <c r="H120" s="159"/>
    </row>
    <row r="121" spans="1:8" ht="12.75">
      <c r="A121" s="150"/>
      <c r="B121" s="191" t="s">
        <v>273</v>
      </c>
      <c r="C121" s="157"/>
      <c r="D121" s="158"/>
      <c r="E121" s="154"/>
      <c r="F121" s="154"/>
      <c r="G121" s="155"/>
      <c r="H121" s="159"/>
    </row>
    <row r="122" spans="1:8" ht="12.75">
      <c r="A122" s="150"/>
      <c r="B122" s="191" t="s">
        <v>274</v>
      </c>
      <c r="C122" s="157"/>
      <c r="D122" s="158"/>
      <c r="E122" s="154"/>
      <c r="F122" s="154"/>
      <c r="G122" s="155"/>
      <c r="H122" s="159"/>
    </row>
    <row r="123" spans="1:8" ht="12.75">
      <c r="A123" s="150"/>
      <c r="B123" s="191" t="s">
        <v>275</v>
      </c>
      <c r="C123" s="157"/>
      <c r="D123" s="158"/>
      <c r="E123" s="154"/>
      <c r="F123" s="154"/>
      <c r="G123" s="155"/>
      <c r="H123" s="159"/>
    </row>
    <row r="124" spans="1:8" ht="12.75">
      <c r="A124" s="150"/>
      <c r="B124" s="191" t="s">
        <v>276</v>
      </c>
      <c r="C124" s="157"/>
      <c r="D124" s="158"/>
      <c r="E124" s="154"/>
      <c r="F124" s="154"/>
      <c r="G124" s="155"/>
      <c r="H124" s="159"/>
    </row>
    <row r="125" spans="1:8" ht="12.75">
      <c r="A125" s="150"/>
      <c r="B125" s="191" t="s">
        <v>278</v>
      </c>
      <c r="C125" s="157"/>
      <c r="D125" s="158"/>
      <c r="E125" s="154"/>
      <c r="F125" s="154"/>
      <c r="G125" s="155"/>
      <c r="H125" s="159"/>
    </row>
    <row r="126" spans="1:8" ht="12.75">
      <c r="A126" s="150"/>
      <c r="B126" s="191" t="s">
        <v>8</v>
      </c>
      <c r="C126" s="157"/>
      <c r="D126" s="158"/>
      <c r="E126" s="154"/>
      <c r="F126" s="154"/>
      <c r="G126" s="155"/>
      <c r="H126" s="159"/>
    </row>
    <row r="127" spans="1:8" ht="12.75">
      <c r="A127" s="150"/>
      <c r="B127" s="151"/>
      <c r="C127" s="157"/>
      <c r="D127" s="158"/>
      <c r="E127" s="154"/>
      <c r="F127" s="154"/>
      <c r="G127" s="155"/>
      <c r="H127" s="159"/>
    </row>
    <row r="128" spans="1:8" ht="12.75">
      <c r="A128" s="150"/>
      <c r="B128" s="151"/>
      <c r="C128" s="157"/>
      <c r="D128" s="158"/>
      <c r="E128" s="154"/>
      <c r="F128" s="154"/>
      <c r="G128" s="155"/>
      <c r="H128" s="159"/>
    </row>
    <row r="129" spans="1:8" ht="12.75">
      <c r="A129" s="150"/>
      <c r="B129" s="151"/>
      <c r="C129" s="157"/>
      <c r="D129" s="160">
        <v>0.15</v>
      </c>
      <c r="E129" s="154"/>
      <c r="F129" s="154"/>
      <c r="G129" s="155"/>
      <c r="H129" s="161">
        <f>SUM(E117:G129)</f>
        <v>0</v>
      </c>
    </row>
    <row r="130" spans="1:8" ht="22.5">
      <c r="A130" s="150"/>
      <c r="B130" s="191" t="s">
        <v>265</v>
      </c>
      <c r="C130" s="152" t="s">
        <v>144</v>
      </c>
      <c r="D130" s="153"/>
      <c r="E130" s="154"/>
      <c r="F130" s="154"/>
      <c r="G130" s="155"/>
      <c r="H130" s="156"/>
    </row>
    <row r="131" spans="1:8" ht="12.75">
      <c r="A131" s="150"/>
      <c r="B131" s="191" t="s">
        <v>266</v>
      </c>
      <c r="C131" s="157"/>
      <c r="D131" s="158"/>
      <c r="E131" s="154"/>
      <c r="F131" s="154"/>
      <c r="G131" s="155"/>
      <c r="H131" s="159"/>
    </row>
    <row r="132" spans="1:8" ht="33.75">
      <c r="A132" s="150"/>
      <c r="B132" s="191" t="s">
        <v>267</v>
      </c>
      <c r="C132" s="157"/>
      <c r="D132" s="158"/>
      <c r="E132" s="154"/>
      <c r="F132" s="154"/>
      <c r="G132" s="155"/>
      <c r="H132" s="159"/>
    </row>
    <row r="133" spans="1:8" ht="12.75">
      <c r="A133" s="150"/>
      <c r="B133" s="191" t="s">
        <v>282</v>
      </c>
      <c r="C133" s="157"/>
      <c r="D133" s="158"/>
      <c r="E133" s="154"/>
      <c r="F133" s="154"/>
      <c r="G133" s="155"/>
      <c r="H133" s="159"/>
    </row>
    <row r="134" spans="1:8" ht="22.5">
      <c r="A134" s="150"/>
      <c r="B134" s="191" t="s">
        <v>283</v>
      </c>
      <c r="C134" s="157"/>
      <c r="D134" s="158"/>
      <c r="E134" s="154"/>
      <c r="F134" s="154"/>
      <c r="G134" s="155"/>
      <c r="H134" s="159"/>
    </row>
    <row r="135" spans="1:8" ht="22.5">
      <c r="A135" s="150"/>
      <c r="B135" s="191" t="s">
        <v>285</v>
      </c>
      <c r="C135" s="157"/>
      <c r="D135" s="158"/>
      <c r="E135" s="154"/>
      <c r="F135" s="154"/>
      <c r="G135" s="155"/>
      <c r="H135" s="159"/>
    </row>
    <row r="136" spans="1:8" ht="56.25">
      <c r="A136" s="150"/>
      <c r="B136" s="191" t="s">
        <v>286</v>
      </c>
      <c r="C136" s="157"/>
      <c r="D136" s="158"/>
      <c r="E136" s="154"/>
      <c r="F136" s="154"/>
      <c r="G136" s="155"/>
      <c r="H136" s="159"/>
    </row>
    <row r="137" spans="1:8" ht="33.75">
      <c r="A137" s="150"/>
      <c r="B137" s="191" t="s">
        <v>287</v>
      </c>
      <c r="C137" s="157"/>
      <c r="D137" s="158"/>
      <c r="E137" s="154"/>
      <c r="F137" s="154"/>
      <c r="G137" s="155"/>
      <c r="H137" s="159"/>
    </row>
    <row r="138" spans="1:8" ht="12.75">
      <c r="A138" s="150"/>
      <c r="B138" s="191" t="s">
        <v>288</v>
      </c>
      <c r="C138" s="157"/>
      <c r="D138" s="158"/>
      <c r="E138" s="154"/>
      <c r="F138" s="154"/>
      <c r="G138" s="155"/>
      <c r="H138" s="159"/>
    </row>
    <row r="139" spans="1:8" ht="12.75">
      <c r="A139" s="150"/>
      <c r="B139" s="191" t="s">
        <v>289</v>
      </c>
      <c r="C139" s="157"/>
      <c r="D139" s="158"/>
      <c r="E139" s="154"/>
      <c r="F139" s="154"/>
      <c r="G139" s="155"/>
      <c r="H139" s="159"/>
    </row>
    <row r="140" spans="1:8" ht="22.5">
      <c r="A140" s="150"/>
      <c r="B140" s="191" t="s">
        <v>290</v>
      </c>
      <c r="C140" s="157"/>
      <c r="D140" s="158"/>
      <c r="E140" s="154"/>
      <c r="F140" s="154"/>
      <c r="G140" s="155"/>
      <c r="H140" s="159"/>
    </row>
    <row r="141" spans="1:8" ht="33.75">
      <c r="A141" s="150"/>
      <c r="B141" s="191" t="s">
        <v>291</v>
      </c>
      <c r="C141" s="157"/>
      <c r="D141" s="158"/>
      <c r="E141" s="154"/>
      <c r="F141" s="154"/>
      <c r="G141" s="155"/>
      <c r="H141" s="159"/>
    </row>
    <row r="142" spans="1:8" ht="22.5">
      <c r="A142" s="150"/>
      <c r="B142" s="191" t="s">
        <v>292</v>
      </c>
      <c r="C142" s="157"/>
      <c r="D142" s="158"/>
      <c r="E142" s="154"/>
      <c r="F142" s="154"/>
      <c r="G142" s="155"/>
      <c r="H142" s="159"/>
    </row>
    <row r="143" spans="1:8" ht="12.75">
      <c r="A143" s="150"/>
      <c r="B143" s="191" t="s">
        <v>296</v>
      </c>
      <c r="C143" s="157"/>
      <c r="D143" s="158"/>
      <c r="E143" s="154"/>
      <c r="F143" s="154"/>
      <c r="G143" s="155"/>
      <c r="H143" s="159"/>
    </row>
    <row r="144" spans="1:8" ht="12.75">
      <c r="A144" s="150"/>
      <c r="B144" s="191" t="s">
        <v>297</v>
      </c>
      <c r="C144" s="157"/>
      <c r="D144" s="158"/>
      <c r="E144" s="154"/>
      <c r="F144" s="154"/>
      <c r="G144" s="155"/>
      <c r="H144" s="159"/>
    </row>
    <row r="145" spans="1:8" ht="22.5">
      <c r="A145" s="150"/>
      <c r="B145" s="191" t="s">
        <v>298</v>
      </c>
      <c r="C145" s="157"/>
      <c r="D145" s="158"/>
      <c r="E145" s="154"/>
      <c r="F145" s="154"/>
      <c r="G145" s="155"/>
      <c r="H145" s="159"/>
    </row>
    <row r="146" spans="1:8" ht="12.75">
      <c r="A146" s="150"/>
      <c r="B146" s="191" t="s">
        <v>299</v>
      </c>
      <c r="C146" s="157"/>
      <c r="D146" s="158"/>
      <c r="E146" s="154"/>
      <c r="F146" s="154"/>
      <c r="G146" s="155"/>
      <c r="H146" s="159"/>
    </row>
    <row r="147" spans="1:8" ht="12.75">
      <c r="A147" s="150"/>
      <c r="B147" s="191" t="s">
        <v>300</v>
      </c>
      <c r="C147" s="157"/>
      <c r="D147" s="158"/>
      <c r="E147" s="154"/>
      <c r="F147" s="154"/>
      <c r="G147" s="155"/>
      <c r="H147" s="159"/>
    </row>
    <row r="148" spans="1:8" ht="12.75">
      <c r="A148" s="150"/>
      <c r="B148" s="191" t="s">
        <v>301</v>
      </c>
      <c r="C148" s="157"/>
      <c r="D148" s="158"/>
      <c r="E148" s="154"/>
      <c r="F148" s="154"/>
      <c r="G148" s="155"/>
      <c r="H148" s="159"/>
    </row>
    <row r="149" spans="1:8" ht="12.75">
      <c r="A149" s="150"/>
      <c r="B149" s="191" t="s">
        <v>302</v>
      </c>
      <c r="C149" s="157"/>
      <c r="D149" s="158"/>
      <c r="E149" s="154"/>
      <c r="F149" s="154"/>
      <c r="G149" s="155"/>
      <c r="H149" s="159"/>
    </row>
    <row r="150" spans="1:8" ht="12.75">
      <c r="A150" s="150"/>
      <c r="B150" s="191" t="s">
        <v>8</v>
      </c>
      <c r="C150" s="157"/>
      <c r="D150" s="158"/>
      <c r="E150" s="154"/>
      <c r="F150" s="154"/>
      <c r="G150" s="155"/>
      <c r="H150" s="159"/>
    </row>
    <row r="151" spans="1:8" ht="12.75">
      <c r="A151" s="150"/>
      <c r="B151" s="151"/>
      <c r="C151" s="157"/>
      <c r="D151" s="158"/>
      <c r="E151" s="154"/>
      <c r="F151" s="154"/>
      <c r="G151" s="155"/>
      <c r="H151" s="159"/>
    </row>
    <row r="152" spans="1:8" ht="12.75">
      <c r="A152" s="150"/>
      <c r="B152" s="151"/>
      <c r="C152" s="157"/>
      <c r="D152" s="158"/>
      <c r="E152" s="154"/>
      <c r="F152" s="154"/>
      <c r="G152" s="155"/>
      <c r="H152" s="159"/>
    </row>
    <row r="153" spans="1:8" ht="12.75">
      <c r="A153" s="150"/>
      <c r="B153" s="151"/>
      <c r="C153" s="157"/>
      <c r="D153" s="160">
        <v>0.15</v>
      </c>
      <c r="E153" s="154"/>
      <c r="F153" s="154"/>
      <c r="G153" s="155"/>
      <c r="H153" s="161">
        <f>SUM(E130:G153)</f>
        <v>0</v>
      </c>
    </row>
    <row r="154" spans="1:8" ht="22.5">
      <c r="A154" s="150"/>
      <c r="B154" s="191" t="s">
        <v>265</v>
      </c>
      <c r="C154" s="162" t="s">
        <v>145</v>
      </c>
      <c r="D154" s="153"/>
      <c r="E154" s="154"/>
      <c r="F154" s="154"/>
      <c r="G154" s="155"/>
      <c r="H154" s="156"/>
    </row>
    <row r="155" spans="1:8" ht="12.75">
      <c r="A155" s="150"/>
      <c r="B155" s="191" t="s">
        <v>266</v>
      </c>
      <c r="C155" s="163"/>
      <c r="D155" s="158"/>
      <c r="E155" s="154"/>
      <c r="F155" s="154"/>
      <c r="G155" s="155"/>
      <c r="H155" s="159"/>
    </row>
    <row r="156" spans="1:8" ht="33.75">
      <c r="A156" s="150"/>
      <c r="B156" s="191" t="s">
        <v>267</v>
      </c>
      <c r="C156" s="163"/>
      <c r="D156" s="158"/>
      <c r="E156" s="154"/>
      <c r="F156" s="154"/>
      <c r="G156" s="155"/>
      <c r="H156" s="159"/>
    </row>
    <row r="157" spans="1:8" ht="12.75">
      <c r="A157" s="150"/>
      <c r="B157" s="191" t="s">
        <v>304</v>
      </c>
      <c r="C157" s="163"/>
      <c r="D157" s="158"/>
      <c r="E157" s="154"/>
      <c r="F157" s="154"/>
      <c r="G157" s="155"/>
      <c r="H157" s="159"/>
    </row>
    <row r="158" spans="1:8" ht="12.75">
      <c r="A158" s="150"/>
      <c r="B158" s="191" t="s">
        <v>305</v>
      </c>
      <c r="C158" s="163"/>
      <c r="D158" s="158"/>
      <c r="E158" s="154"/>
      <c r="F158" s="154"/>
      <c r="G158" s="155"/>
      <c r="H158" s="159"/>
    </row>
    <row r="159" spans="1:8" ht="12.75">
      <c r="A159" s="150"/>
      <c r="B159" s="191" t="s">
        <v>306</v>
      </c>
      <c r="C159" s="163"/>
      <c r="D159" s="158"/>
      <c r="E159" s="154"/>
      <c r="F159" s="154"/>
      <c r="G159" s="155"/>
      <c r="H159" s="159"/>
    </row>
    <row r="160" spans="1:8" ht="12.75">
      <c r="A160" s="150"/>
      <c r="B160" s="191" t="s">
        <v>307</v>
      </c>
      <c r="C160" s="163"/>
      <c r="D160" s="158"/>
      <c r="E160" s="154"/>
      <c r="F160" s="154"/>
      <c r="G160" s="155"/>
      <c r="H160" s="159"/>
    </row>
    <row r="161" spans="1:8" ht="12.75">
      <c r="A161" s="150"/>
      <c r="B161" s="191" t="s">
        <v>308</v>
      </c>
      <c r="C161" s="163"/>
      <c r="D161" s="158"/>
      <c r="E161" s="154"/>
      <c r="F161" s="154"/>
      <c r="G161" s="155"/>
      <c r="H161" s="159"/>
    </row>
    <row r="162" spans="1:8" ht="12.75">
      <c r="A162" s="150"/>
      <c r="B162" s="191" t="s">
        <v>309</v>
      </c>
      <c r="C162" s="163"/>
      <c r="D162" s="158"/>
      <c r="E162" s="154"/>
      <c r="F162" s="154"/>
      <c r="G162" s="155"/>
      <c r="H162" s="159"/>
    </row>
    <row r="163" spans="1:8" ht="12.75">
      <c r="A163" s="150"/>
      <c r="B163" s="191" t="s">
        <v>310</v>
      </c>
      <c r="C163" s="163"/>
      <c r="D163" s="158"/>
      <c r="E163" s="154"/>
      <c r="F163" s="154"/>
      <c r="G163" s="155"/>
      <c r="H163" s="159"/>
    </row>
    <row r="164" spans="1:8" ht="12.75">
      <c r="A164" s="150"/>
      <c r="B164" s="191" t="s">
        <v>311</v>
      </c>
      <c r="C164" s="163"/>
      <c r="D164" s="158"/>
      <c r="E164" s="154"/>
      <c r="F164" s="154"/>
      <c r="G164" s="155"/>
      <c r="H164" s="159"/>
    </row>
    <row r="165" spans="1:8" ht="12.75">
      <c r="A165" s="150"/>
      <c r="B165" s="191" t="s">
        <v>312</v>
      </c>
      <c r="C165" s="163"/>
      <c r="D165" s="158"/>
      <c r="E165" s="154"/>
      <c r="F165" s="154"/>
      <c r="G165" s="155"/>
      <c r="H165" s="159"/>
    </row>
    <row r="166" spans="1:8" ht="12.75">
      <c r="A166" s="150"/>
      <c r="B166" s="191" t="s">
        <v>314</v>
      </c>
      <c r="C166" s="163"/>
      <c r="D166" s="158"/>
      <c r="E166" s="154"/>
      <c r="F166" s="154"/>
      <c r="G166" s="155"/>
      <c r="H166" s="159"/>
    </row>
    <row r="167" spans="1:8" ht="12.75">
      <c r="A167" s="150"/>
      <c r="B167" s="191" t="s">
        <v>8</v>
      </c>
      <c r="C167" s="163"/>
      <c r="D167" s="158"/>
      <c r="E167" s="154"/>
      <c r="F167" s="154"/>
      <c r="G167" s="155"/>
      <c r="H167" s="159"/>
    </row>
    <row r="168" spans="1:8" ht="12.75">
      <c r="A168" s="150"/>
      <c r="B168" s="67"/>
      <c r="C168" s="163"/>
      <c r="D168" s="158"/>
      <c r="E168" s="154"/>
      <c r="F168" s="154"/>
      <c r="G168" s="155"/>
      <c r="H168" s="159"/>
    </row>
    <row r="169" spans="1:8" ht="12.75">
      <c r="A169" s="150"/>
      <c r="B169" s="67"/>
      <c r="C169" s="163"/>
      <c r="D169" s="158"/>
      <c r="E169" s="154"/>
      <c r="F169" s="154"/>
      <c r="G169" s="155"/>
      <c r="H169" s="159"/>
    </row>
    <row r="170" spans="1:8" ht="12.75">
      <c r="A170" s="150"/>
      <c r="B170" s="67"/>
      <c r="C170" s="163"/>
      <c r="D170" s="160">
        <v>0.3</v>
      </c>
      <c r="E170" s="154"/>
      <c r="F170" s="154"/>
      <c r="G170" s="155"/>
      <c r="H170" s="161">
        <f>SUM(E154:G170)</f>
        <v>0</v>
      </c>
    </row>
    <row r="171" spans="1:8" ht="22.5">
      <c r="A171" s="150"/>
      <c r="B171" s="191" t="s">
        <v>265</v>
      </c>
      <c r="C171" s="162" t="s">
        <v>146</v>
      </c>
      <c r="D171" s="153"/>
      <c r="E171" s="154"/>
      <c r="F171" s="154"/>
      <c r="G171" s="155"/>
      <c r="H171" s="156"/>
    </row>
    <row r="172" spans="1:8" ht="12.75">
      <c r="A172" s="150"/>
      <c r="B172" s="191" t="s">
        <v>266</v>
      </c>
      <c r="C172" s="163"/>
      <c r="D172" s="158"/>
      <c r="E172" s="154"/>
      <c r="F172" s="154"/>
      <c r="G172" s="155"/>
      <c r="H172" s="159"/>
    </row>
    <row r="173" spans="1:8" ht="33.75">
      <c r="A173" s="150"/>
      <c r="B173" s="191" t="s">
        <v>267</v>
      </c>
      <c r="C173" s="163"/>
      <c r="D173" s="158"/>
      <c r="E173" s="154"/>
      <c r="F173" s="154"/>
      <c r="G173" s="155"/>
      <c r="H173" s="159"/>
    </row>
    <row r="174" spans="1:8" ht="12.75">
      <c r="A174" s="150"/>
      <c r="B174" s="191" t="s">
        <v>315</v>
      </c>
      <c r="C174" s="163"/>
      <c r="D174" s="158"/>
      <c r="E174" s="154"/>
      <c r="F174" s="154"/>
      <c r="G174" s="155"/>
      <c r="H174" s="159"/>
    </row>
    <row r="175" spans="1:8" ht="12.75">
      <c r="A175" s="150"/>
      <c r="B175" s="191" t="s">
        <v>316</v>
      </c>
      <c r="C175" s="163"/>
      <c r="D175" s="158"/>
      <c r="E175" s="154"/>
      <c r="F175" s="154"/>
      <c r="G175" s="155"/>
      <c r="H175" s="159"/>
    </row>
    <row r="176" spans="1:8" ht="12.75">
      <c r="A176" s="150"/>
      <c r="B176" s="191" t="s">
        <v>317</v>
      </c>
      <c r="C176" s="163"/>
      <c r="D176" s="158"/>
      <c r="E176" s="154"/>
      <c r="F176" s="154"/>
      <c r="G176" s="155"/>
      <c r="H176" s="159"/>
    </row>
    <row r="177" spans="1:8" ht="12.75">
      <c r="A177" s="150"/>
      <c r="B177" s="191" t="s">
        <v>318</v>
      </c>
      <c r="C177" s="163"/>
      <c r="D177" s="158"/>
      <c r="E177" s="154"/>
      <c r="F177" s="154"/>
      <c r="G177" s="155"/>
      <c r="H177" s="159"/>
    </row>
    <row r="178" spans="1:8" ht="12.75">
      <c r="A178" s="150"/>
      <c r="B178" s="191" t="s">
        <v>320</v>
      </c>
      <c r="C178" s="163"/>
      <c r="D178" s="158"/>
      <c r="E178" s="154"/>
      <c r="F178" s="154"/>
      <c r="G178" s="155"/>
      <c r="H178" s="159"/>
    </row>
    <row r="179" spans="1:8" ht="22.5">
      <c r="A179" s="150"/>
      <c r="B179" s="191" t="s">
        <v>323</v>
      </c>
      <c r="C179" s="163"/>
      <c r="D179" s="158"/>
      <c r="E179" s="154"/>
      <c r="F179" s="154"/>
      <c r="G179" s="155"/>
      <c r="H179" s="159"/>
    </row>
    <row r="180" spans="1:8" ht="12.75">
      <c r="A180" s="150"/>
      <c r="B180" s="191" t="s">
        <v>324</v>
      </c>
      <c r="C180" s="163"/>
      <c r="D180" s="158"/>
      <c r="E180" s="154"/>
      <c r="F180" s="154"/>
      <c r="G180" s="155"/>
      <c r="H180" s="159"/>
    </row>
    <row r="181" spans="1:8" ht="12.75">
      <c r="A181" s="150"/>
      <c r="B181" s="191" t="s">
        <v>325</v>
      </c>
      <c r="C181" s="163"/>
      <c r="D181" s="158"/>
      <c r="E181" s="154"/>
      <c r="F181" s="154"/>
      <c r="G181" s="155"/>
      <c r="H181" s="159"/>
    </row>
    <row r="182" spans="1:8" ht="12.75">
      <c r="A182" s="150"/>
      <c r="B182" s="191" t="s">
        <v>326</v>
      </c>
      <c r="C182" s="163"/>
      <c r="D182" s="158"/>
      <c r="E182" s="154"/>
      <c r="F182" s="154"/>
      <c r="G182" s="155"/>
      <c r="H182" s="159"/>
    </row>
    <row r="183" spans="1:8" ht="12.75">
      <c r="A183" s="150"/>
      <c r="B183" s="191" t="s">
        <v>327</v>
      </c>
      <c r="C183" s="163"/>
      <c r="D183" s="158"/>
      <c r="E183" s="154"/>
      <c r="F183" s="154"/>
      <c r="G183" s="155"/>
      <c r="H183" s="159"/>
    </row>
    <row r="184" spans="1:8" ht="21.75" customHeight="1">
      <c r="A184" s="150"/>
      <c r="B184" s="191" t="s">
        <v>328</v>
      </c>
      <c r="C184" s="163"/>
      <c r="D184" s="158"/>
      <c r="E184" s="154"/>
      <c r="F184" s="154"/>
      <c r="G184" s="155"/>
      <c r="H184" s="159"/>
    </row>
    <row r="185" spans="1:8" ht="22.5">
      <c r="A185" s="150"/>
      <c r="B185" s="191" t="s">
        <v>329</v>
      </c>
      <c r="C185" s="163"/>
      <c r="D185" s="158"/>
      <c r="E185" s="154"/>
      <c r="F185" s="154"/>
      <c r="G185" s="155"/>
      <c r="H185" s="159"/>
    </row>
    <row r="186" spans="1:8" ht="22.5">
      <c r="A186" s="150"/>
      <c r="B186" s="191" t="s">
        <v>330</v>
      </c>
      <c r="C186" s="163"/>
      <c r="D186" s="158"/>
      <c r="E186" s="154"/>
      <c r="F186" s="154"/>
      <c r="G186" s="155"/>
      <c r="H186" s="159"/>
    </row>
    <row r="187" spans="1:8" ht="22.5">
      <c r="A187" s="150"/>
      <c r="B187" s="191" t="s">
        <v>331</v>
      </c>
      <c r="C187" s="163"/>
      <c r="D187" s="158"/>
      <c r="E187" s="154"/>
      <c r="F187" s="154"/>
      <c r="G187" s="155"/>
      <c r="H187" s="159"/>
    </row>
    <row r="188" spans="1:8" ht="12.75">
      <c r="A188" s="150"/>
      <c r="B188" s="191" t="s">
        <v>332</v>
      </c>
      <c r="C188" s="163"/>
      <c r="D188" s="158"/>
      <c r="E188" s="154"/>
      <c r="F188" s="154"/>
      <c r="G188" s="155"/>
      <c r="H188" s="159"/>
    </row>
    <row r="189" spans="1:8" ht="12.75">
      <c r="A189" s="150"/>
      <c r="B189" s="191" t="s">
        <v>8</v>
      </c>
      <c r="C189" s="163"/>
      <c r="D189" s="158"/>
      <c r="E189" s="154"/>
      <c r="F189" s="154"/>
      <c r="G189" s="155"/>
      <c r="H189" s="159"/>
    </row>
    <row r="190" spans="1:8" ht="12.75">
      <c r="A190" s="150"/>
      <c r="B190" s="67"/>
      <c r="C190" s="163"/>
      <c r="D190" s="158"/>
      <c r="E190" s="154"/>
      <c r="F190" s="154"/>
      <c r="G190" s="155"/>
      <c r="H190" s="159"/>
    </row>
    <row r="191" spans="1:8" ht="12.75">
      <c r="A191" s="150"/>
      <c r="B191" s="67"/>
      <c r="C191" s="163"/>
      <c r="D191" s="158"/>
      <c r="E191" s="154"/>
      <c r="F191" s="154"/>
      <c r="G191" s="155"/>
      <c r="H191" s="159"/>
    </row>
    <row r="192" spans="1:8" ht="12.75">
      <c r="A192" s="150"/>
      <c r="B192" s="67"/>
      <c r="C192" s="163"/>
      <c r="D192" s="160">
        <v>0.35</v>
      </c>
      <c r="E192" s="154"/>
      <c r="F192" s="154"/>
      <c r="G192" s="155"/>
      <c r="H192" s="159">
        <f>SUM(E171:G192)</f>
        <v>0</v>
      </c>
    </row>
    <row r="193" spans="1:8" ht="22.5">
      <c r="A193" s="150"/>
      <c r="B193" s="191" t="s">
        <v>333</v>
      </c>
      <c r="C193" s="162" t="s">
        <v>147</v>
      </c>
      <c r="D193" s="186">
        <v>0.05</v>
      </c>
      <c r="E193" s="154"/>
      <c r="F193" s="154"/>
      <c r="G193" s="155"/>
      <c r="H193" s="156"/>
    </row>
    <row r="194" spans="1:8" ht="12.75">
      <c r="A194" s="150"/>
      <c r="B194" s="191" t="s">
        <v>8</v>
      </c>
      <c r="C194" s="163"/>
      <c r="D194" s="158"/>
      <c r="E194" s="154"/>
      <c r="F194" s="154"/>
      <c r="G194" s="155"/>
      <c r="H194" s="159"/>
    </row>
    <row r="195" spans="1:8" ht="12.75">
      <c r="A195" s="150"/>
      <c r="B195" s="67"/>
      <c r="C195" s="163"/>
      <c r="D195" s="158"/>
      <c r="E195" s="154"/>
      <c r="F195" s="154"/>
      <c r="G195" s="155"/>
      <c r="H195" s="159"/>
    </row>
    <row r="196" spans="1:8" ht="12.75">
      <c r="A196" s="150"/>
      <c r="B196" s="67"/>
      <c r="C196" s="163"/>
      <c r="D196" s="158"/>
      <c r="E196" s="154"/>
      <c r="F196" s="154"/>
      <c r="G196" s="155"/>
      <c r="H196" s="159"/>
    </row>
    <row r="197" spans="1:8" ht="12.75">
      <c r="A197" s="150"/>
      <c r="B197" s="67"/>
      <c r="C197" s="163"/>
      <c r="D197" s="160">
        <v>0.35</v>
      </c>
      <c r="E197" s="154"/>
      <c r="F197" s="154"/>
      <c r="G197" s="155"/>
      <c r="H197" s="161">
        <f>SUM(E193:G197)</f>
        <v>0</v>
      </c>
    </row>
    <row r="198" spans="1:8" ht="12.75">
      <c r="A198" s="166" t="s">
        <v>83</v>
      </c>
      <c r="B198" s="167"/>
      <c r="C198" s="167"/>
      <c r="D198" s="168">
        <f>SUM(D117:D193)</f>
        <v>1</v>
      </c>
      <c r="E198" s="168">
        <f>SUM(E117:E193)</f>
        <v>0</v>
      </c>
      <c r="F198" s="168">
        <f>SUM(F117:F193)</f>
        <v>0</v>
      </c>
      <c r="G198" s="168">
        <f>SUM(G117:G193)</f>
        <v>0</v>
      </c>
      <c r="H198" s="169">
        <f>SUM(H117:H197)</f>
        <v>0</v>
      </c>
    </row>
    <row r="199" spans="1:8" s="1" customFormat="1" ht="12.75">
      <c r="A199" s="170"/>
      <c r="B199" s="171"/>
      <c r="C199" s="171"/>
      <c r="D199" s="171"/>
      <c r="E199" s="172"/>
      <c r="F199" s="172"/>
      <c r="G199" s="172"/>
      <c r="H199" s="172"/>
    </row>
    <row r="200" spans="1:8" s="13" customFormat="1" ht="12.75">
      <c r="A200" s="142" t="s">
        <v>257</v>
      </c>
      <c r="B200" s="190"/>
      <c r="C200" s="143"/>
      <c r="D200" s="143"/>
      <c r="E200" s="144"/>
      <c r="F200" s="145"/>
      <c r="G200" s="145"/>
      <c r="H200" s="145"/>
    </row>
    <row r="201" spans="1:8" ht="56.25">
      <c r="A201" s="146" t="s">
        <v>61</v>
      </c>
      <c r="B201" s="147" t="s">
        <v>19</v>
      </c>
      <c r="C201" s="147"/>
      <c r="D201" s="147" t="s">
        <v>98</v>
      </c>
      <c r="E201" s="148" t="s">
        <v>261</v>
      </c>
      <c r="F201" s="148" t="s">
        <v>262</v>
      </c>
      <c r="G201" s="148" t="s">
        <v>263</v>
      </c>
      <c r="H201" s="149" t="s">
        <v>264</v>
      </c>
    </row>
    <row r="202" spans="1:8" ht="22.5">
      <c r="A202" s="150"/>
      <c r="B202" s="191" t="s">
        <v>265</v>
      </c>
      <c r="C202" s="152" t="s">
        <v>143</v>
      </c>
      <c r="D202" s="153"/>
      <c r="E202" s="154"/>
      <c r="F202" s="154"/>
      <c r="G202" s="155"/>
      <c r="H202" s="156"/>
    </row>
    <row r="203" spans="1:8" ht="12.75">
      <c r="A203" s="150"/>
      <c r="B203" s="191" t="s">
        <v>266</v>
      </c>
      <c r="C203" s="157"/>
      <c r="D203" s="158"/>
      <c r="E203" s="154"/>
      <c r="F203" s="154"/>
      <c r="G203" s="155"/>
      <c r="H203" s="159"/>
    </row>
    <row r="204" spans="1:8" ht="33.75">
      <c r="A204" s="150"/>
      <c r="B204" s="191" t="s">
        <v>267</v>
      </c>
      <c r="C204" s="157"/>
      <c r="D204" s="158"/>
      <c r="E204" s="154"/>
      <c r="F204" s="154"/>
      <c r="G204" s="155"/>
      <c r="H204" s="159"/>
    </row>
    <row r="205" spans="1:8" ht="22.5">
      <c r="A205" s="150"/>
      <c r="B205" s="191" t="s">
        <v>270</v>
      </c>
      <c r="C205" s="157"/>
      <c r="D205" s="158"/>
      <c r="E205" s="154"/>
      <c r="F205" s="154"/>
      <c r="G205" s="155"/>
      <c r="H205" s="159"/>
    </row>
    <row r="206" spans="1:8" ht="12.75">
      <c r="A206" s="150"/>
      <c r="B206" s="191" t="s">
        <v>273</v>
      </c>
      <c r="C206" s="157"/>
      <c r="D206" s="158"/>
      <c r="E206" s="154"/>
      <c r="F206" s="154"/>
      <c r="G206" s="155"/>
      <c r="H206" s="159"/>
    </row>
    <row r="207" spans="1:8" ht="12.75">
      <c r="A207" s="150"/>
      <c r="B207" s="191" t="s">
        <v>274</v>
      </c>
      <c r="C207" s="157"/>
      <c r="D207" s="158"/>
      <c r="E207" s="154"/>
      <c r="F207" s="154"/>
      <c r="G207" s="155"/>
      <c r="H207" s="159"/>
    </row>
    <row r="208" spans="1:8" ht="12.75">
      <c r="A208" s="150"/>
      <c r="B208" s="191" t="s">
        <v>275</v>
      </c>
      <c r="C208" s="157"/>
      <c r="D208" s="158"/>
      <c r="E208" s="154"/>
      <c r="F208" s="154"/>
      <c r="G208" s="155"/>
      <c r="H208" s="159"/>
    </row>
    <row r="209" spans="1:8" ht="12.75">
      <c r="A209" s="150"/>
      <c r="B209" s="191" t="s">
        <v>276</v>
      </c>
      <c r="C209" s="157"/>
      <c r="D209" s="158"/>
      <c r="E209" s="154"/>
      <c r="F209" s="154"/>
      <c r="G209" s="155"/>
      <c r="H209" s="159"/>
    </row>
    <row r="210" spans="1:8" ht="12.75">
      <c r="A210" s="150"/>
      <c r="B210" s="191" t="s">
        <v>278</v>
      </c>
      <c r="C210" s="157"/>
      <c r="D210" s="158"/>
      <c r="E210" s="154"/>
      <c r="F210" s="154"/>
      <c r="G210" s="155"/>
      <c r="H210" s="159"/>
    </row>
    <row r="211" spans="1:8" ht="12.75">
      <c r="A211" s="150"/>
      <c r="B211" s="191" t="s">
        <v>8</v>
      </c>
      <c r="C211" s="157"/>
      <c r="D211" s="158"/>
      <c r="E211" s="154"/>
      <c r="F211" s="154"/>
      <c r="G211" s="155"/>
      <c r="H211" s="159"/>
    </row>
    <row r="212" spans="1:8" ht="12.75">
      <c r="A212" s="150"/>
      <c r="B212" s="151"/>
      <c r="C212" s="157"/>
      <c r="D212" s="158"/>
      <c r="E212" s="154"/>
      <c r="F212" s="154"/>
      <c r="G212" s="155"/>
      <c r="H212" s="159"/>
    </row>
    <row r="213" spans="1:8" ht="12.75">
      <c r="A213" s="150"/>
      <c r="B213" s="151"/>
      <c r="C213" s="157"/>
      <c r="D213" s="158"/>
      <c r="E213" s="154"/>
      <c r="F213" s="154"/>
      <c r="G213" s="155"/>
      <c r="H213" s="159"/>
    </row>
    <row r="214" spans="1:8" ht="12.75">
      <c r="A214" s="150"/>
      <c r="B214" s="151"/>
      <c r="C214" s="157"/>
      <c r="D214" s="160">
        <v>0.1</v>
      </c>
      <c r="E214" s="154"/>
      <c r="F214" s="154"/>
      <c r="G214" s="155"/>
      <c r="H214" s="161">
        <f>SUM(E202:G214)</f>
        <v>0</v>
      </c>
    </row>
    <row r="215" spans="1:8" ht="22.5">
      <c r="A215" s="150"/>
      <c r="B215" s="191" t="s">
        <v>265</v>
      </c>
      <c r="C215" s="152" t="s">
        <v>144</v>
      </c>
      <c r="D215" s="153"/>
      <c r="E215" s="154"/>
      <c r="F215" s="154"/>
      <c r="G215" s="155"/>
      <c r="H215" s="156"/>
    </row>
    <row r="216" spans="1:8" ht="12.75">
      <c r="A216" s="150"/>
      <c r="B216" s="191" t="s">
        <v>266</v>
      </c>
      <c r="C216" s="157"/>
      <c r="D216" s="158"/>
      <c r="E216" s="154"/>
      <c r="F216" s="154"/>
      <c r="G216" s="155"/>
      <c r="H216" s="159"/>
    </row>
    <row r="217" spans="1:8" ht="33.75">
      <c r="A217" s="150"/>
      <c r="B217" s="191" t="s">
        <v>267</v>
      </c>
      <c r="C217" s="157"/>
      <c r="D217" s="158"/>
      <c r="E217" s="154"/>
      <c r="F217" s="154"/>
      <c r="G217" s="155"/>
      <c r="H217" s="159"/>
    </row>
    <row r="218" spans="1:8" ht="12.75">
      <c r="A218" s="150"/>
      <c r="B218" s="191" t="s">
        <v>282</v>
      </c>
      <c r="C218" s="157"/>
      <c r="D218" s="158"/>
      <c r="E218" s="154"/>
      <c r="F218" s="154"/>
      <c r="G218" s="155"/>
      <c r="H218" s="159"/>
    </row>
    <row r="219" spans="1:8" ht="22.5">
      <c r="A219" s="150"/>
      <c r="B219" s="191" t="s">
        <v>283</v>
      </c>
      <c r="C219" s="157"/>
      <c r="D219" s="158"/>
      <c r="E219" s="154"/>
      <c r="F219" s="154"/>
      <c r="G219" s="155"/>
      <c r="H219" s="159"/>
    </row>
    <row r="220" spans="1:8" ht="22.5">
      <c r="A220" s="150"/>
      <c r="B220" s="191" t="s">
        <v>285</v>
      </c>
      <c r="C220" s="157"/>
      <c r="D220" s="158"/>
      <c r="E220" s="154"/>
      <c r="F220" s="154"/>
      <c r="G220" s="155"/>
      <c r="H220" s="159"/>
    </row>
    <row r="221" spans="1:8" ht="56.25">
      <c r="A221" s="150"/>
      <c r="B221" s="191" t="s">
        <v>286</v>
      </c>
      <c r="C221" s="157"/>
      <c r="D221" s="158"/>
      <c r="E221" s="154"/>
      <c r="F221" s="154"/>
      <c r="G221" s="155"/>
      <c r="H221" s="159"/>
    </row>
    <row r="222" spans="1:8" ht="33.75">
      <c r="A222" s="150"/>
      <c r="B222" s="191" t="s">
        <v>287</v>
      </c>
      <c r="C222" s="157"/>
      <c r="D222" s="158"/>
      <c r="E222" s="154"/>
      <c r="F222" s="154"/>
      <c r="G222" s="155"/>
      <c r="H222" s="159"/>
    </row>
    <row r="223" spans="1:8" ht="12.75">
      <c r="A223" s="150"/>
      <c r="B223" s="191" t="s">
        <v>288</v>
      </c>
      <c r="C223" s="157"/>
      <c r="D223" s="158"/>
      <c r="E223" s="154"/>
      <c r="F223" s="154"/>
      <c r="G223" s="155"/>
      <c r="H223" s="159"/>
    </row>
    <row r="224" spans="1:8" ht="12.75">
      <c r="A224" s="150"/>
      <c r="B224" s="191" t="s">
        <v>289</v>
      </c>
      <c r="C224" s="157"/>
      <c r="D224" s="158"/>
      <c r="E224" s="154"/>
      <c r="F224" s="154"/>
      <c r="G224" s="155"/>
      <c r="H224" s="159"/>
    </row>
    <row r="225" spans="1:8" ht="22.5">
      <c r="A225" s="150"/>
      <c r="B225" s="191" t="s">
        <v>290</v>
      </c>
      <c r="C225" s="157"/>
      <c r="D225" s="158"/>
      <c r="E225" s="154"/>
      <c r="F225" s="154"/>
      <c r="G225" s="155"/>
      <c r="H225" s="159"/>
    </row>
    <row r="226" spans="1:8" ht="33.75">
      <c r="A226" s="150"/>
      <c r="B226" s="191" t="s">
        <v>291</v>
      </c>
      <c r="C226" s="157"/>
      <c r="D226" s="158"/>
      <c r="E226" s="154"/>
      <c r="F226" s="154"/>
      <c r="G226" s="155"/>
      <c r="H226" s="159"/>
    </row>
    <row r="227" spans="1:8" ht="22.5">
      <c r="A227" s="150"/>
      <c r="B227" s="191" t="s">
        <v>292</v>
      </c>
      <c r="C227" s="157"/>
      <c r="D227" s="158"/>
      <c r="E227" s="154"/>
      <c r="F227" s="154"/>
      <c r="G227" s="155"/>
      <c r="H227" s="159"/>
    </row>
    <row r="228" spans="1:8" ht="12.75">
      <c r="A228" s="150"/>
      <c r="B228" s="191" t="s">
        <v>296</v>
      </c>
      <c r="C228" s="157"/>
      <c r="D228" s="158"/>
      <c r="E228" s="154"/>
      <c r="F228" s="154"/>
      <c r="G228" s="155"/>
      <c r="H228" s="159"/>
    </row>
    <row r="229" spans="1:8" ht="12.75">
      <c r="A229" s="150"/>
      <c r="B229" s="191" t="s">
        <v>297</v>
      </c>
      <c r="C229" s="157"/>
      <c r="D229" s="158"/>
      <c r="E229" s="154"/>
      <c r="F229" s="154"/>
      <c r="G229" s="155"/>
      <c r="H229" s="159"/>
    </row>
    <row r="230" spans="1:8" ht="22.5">
      <c r="A230" s="150"/>
      <c r="B230" s="191" t="s">
        <v>298</v>
      </c>
      <c r="C230" s="157"/>
      <c r="D230" s="158"/>
      <c r="E230" s="154"/>
      <c r="F230" s="154"/>
      <c r="G230" s="155"/>
      <c r="H230" s="159"/>
    </row>
    <row r="231" spans="1:8" ht="12.75">
      <c r="A231" s="150"/>
      <c r="B231" s="191" t="s">
        <v>299</v>
      </c>
      <c r="C231" s="157"/>
      <c r="D231" s="158"/>
      <c r="E231" s="154"/>
      <c r="F231" s="154"/>
      <c r="G231" s="155"/>
      <c r="H231" s="159"/>
    </row>
    <row r="232" spans="1:8" ht="12.75">
      <c r="A232" s="150"/>
      <c r="B232" s="191" t="s">
        <v>300</v>
      </c>
      <c r="C232" s="157"/>
      <c r="D232" s="158"/>
      <c r="E232" s="154"/>
      <c r="F232" s="154"/>
      <c r="G232" s="155"/>
      <c r="H232" s="159"/>
    </row>
    <row r="233" spans="1:8" ht="12.75">
      <c r="A233" s="150"/>
      <c r="B233" s="191" t="s">
        <v>301</v>
      </c>
      <c r="C233" s="157"/>
      <c r="D233" s="158"/>
      <c r="E233" s="154"/>
      <c r="F233" s="154"/>
      <c r="G233" s="155"/>
      <c r="H233" s="159"/>
    </row>
    <row r="234" spans="1:8" ht="12.75">
      <c r="A234" s="150"/>
      <c r="B234" s="191" t="s">
        <v>302</v>
      </c>
      <c r="C234" s="157"/>
      <c r="D234" s="158"/>
      <c r="E234" s="154"/>
      <c r="F234" s="154"/>
      <c r="G234" s="155"/>
      <c r="H234" s="159"/>
    </row>
    <row r="235" spans="1:8" ht="12.75">
      <c r="A235" s="150"/>
      <c r="B235" s="191" t="s">
        <v>8</v>
      </c>
      <c r="C235" s="157"/>
      <c r="D235" s="158"/>
      <c r="E235" s="154"/>
      <c r="F235" s="154"/>
      <c r="G235" s="155"/>
      <c r="H235" s="159"/>
    </row>
    <row r="236" spans="1:8" ht="12.75">
      <c r="A236" s="150"/>
      <c r="B236" s="151"/>
      <c r="C236" s="157"/>
      <c r="D236" s="158"/>
      <c r="E236" s="154"/>
      <c r="F236" s="154"/>
      <c r="G236" s="155"/>
      <c r="H236" s="159"/>
    </row>
    <row r="237" spans="1:8" ht="12.75">
      <c r="A237" s="150"/>
      <c r="B237" s="151"/>
      <c r="C237" s="157"/>
      <c r="D237" s="158"/>
      <c r="E237" s="154"/>
      <c r="F237" s="154"/>
      <c r="G237" s="155"/>
      <c r="H237" s="159"/>
    </row>
    <row r="238" spans="1:8" ht="12.75">
      <c r="A238" s="150"/>
      <c r="B238" s="151"/>
      <c r="C238" s="157"/>
      <c r="D238" s="160">
        <v>0.1</v>
      </c>
      <c r="E238" s="154"/>
      <c r="F238" s="154"/>
      <c r="G238" s="155"/>
      <c r="H238" s="161">
        <f>SUM(E215:G238)</f>
        <v>0</v>
      </c>
    </row>
    <row r="239" spans="1:8" ht="22.5">
      <c r="A239" s="150"/>
      <c r="B239" s="191" t="s">
        <v>265</v>
      </c>
      <c r="C239" s="162" t="s">
        <v>145</v>
      </c>
      <c r="D239" s="153"/>
      <c r="E239" s="154"/>
      <c r="F239" s="154"/>
      <c r="G239" s="155"/>
      <c r="H239" s="156"/>
    </row>
    <row r="240" spans="1:8" ht="12.75">
      <c r="A240" s="150"/>
      <c r="B240" s="191" t="s">
        <v>266</v>
      </c>
      <c r="C240" s="163"/>
      <c r="D240" s="158"/>
      <c r="E240" s="154"/>
      <c r="F240" s="154"/>
      <c r="G240" s="155"/>
      <c r="H240" s="159"/>
    </row>
    <row r="241" spans="1:8" ht="33.75">
      <c r="A241" s="150"/>
      <c r="B241" s="191" t="s">
        <v>267</v>
      </c>
      <c r="C241" s="163"/>
      <c r="D241" s="158"/>
      <c r="E241" s="154"/>
      <c r="F241" s="154"/>
      <c r="G241" s="155"/>
      <c r="H241" s="159"/>
    </row>
    <row r="242" spans="1:8" ht="12.75">
      <c r="A242" s="150"/>
      <c r="B242" s="191" t="s">
        <v>304</v>
      </c>
      <c r="C242" s="163"/>
      <c r="D242" s="158"/>
      <c r="E242" s="154"/>
      <c r="F242" s="154"/>
      <c r="G242" s="155"/>
      <c r="H242" s="159"/>
    </row>
    <row r="243" spans="1:8" ht="12.75">
      <c r="A243" s="150"/>
      <c r="B243" s="191" t="s">
        <v>305</v>
      </c>
      <c r="C243" s="163"/>
      <c r="D243" s="158"/>
      <c r="E243" s="154"/>
      <c r="F243" s="154"/>
      <c r="G243" s="155"/>
      <c r="H243" s="159"/>
    </row>
    <row r="244" spans="1:8" ht="12.75">
      <c r="A244" s="150"/>
      <c r="B244" s="191" t="s">
        <v>306</v>
      </c>
      <c r="C244" s="163"/>
      <c r="D244" s="158"/>
      <c r="E244" s="154"/>
      <c r="F244" s="154"/>
      <c r="G244" s="155"/>
      <c r="H244" s="159"/>
    </row>
    <row r="245" spans="1:8" ht="12.75">
      <c r="A245" s="150"/>
      <c r="B245" s="191" t="s">
        <v>307</v>
      </c>
      <c r="C245" s="163"/>
      <c r="D245" s="158"/>
      <c r="E245" s="154"/>
      <c r="F245" s="154"/>
      <c r="G245" s="155"/>
      <c r="H245" s="159"/>
    </row>
    <row r="246" spans="1:8" ht="12.75">
      <c r="A246" s="150"/>
      <c r="B246" s="191" t="s">
        <v>308</v>
      </c>
      <c r="C246" s="163"/>
      <c r="D246" s="158"/>
      <c r="E246" s="154"/>
      <c r="F246" s="154"/>
      <c r="G246" s="155"/>
      <c r="H246" s="159"/>
    </row>
    <row r="247" spans="1:8" ht="12.75">
      <c r="A247" s="150"/>
      <c r="B247" s="191" t="s">
        <v>309</v>
      </c>
      <c r="C247" s="163"/>
      <c r="D247" s="158"/>
      <c r="E247" s="154"/>
      <c r="F247" s="154"/>
      <c r="G247" s="155"/>
      <c r="H247" s="159"/>
    </row>
    <row r="248" spans="1:8" ht="12.75">
      <c r="A248" s="150"/>
      <c r="B248" s="191" t="s">
        <v>310</v>
      </c>
      <c r="C248" s="163"/>
      <c r="D248" s="158"/>
      <c r="E248" s="154"/>
      <c r="F248" s="154"/>
      <c r="G248" s="155"/>
      <c r="H248" s="159"/>
    </row>
    <row r="249" spans="1:8" ht="12.75">
      <c r="A249" s="150"/>
      <c r="B249" s="191" t="s">
        <v>311</v>
      </c>
      <c r="C249" s="163"/>
      <c r="D249" s="158"/>
      <c r="E249" s="154"/>
      <c r="F249" s="154"/>
      <c r="G249" s="155"/>
      <c r="H249" s="159"/>
    </row>
    <row r="250" spans="1:8" ht="12.75">
      <c r="A250" s="150"/>
      <c r="B250" s="191" t="s">
        <v>312</v>
      </c>
      <c r="C250" s="163"/>
      <c r="D250" s="158"/>
      <c r="E250" s="154"/>
      <c r="F250" s="154"/>
      <c r="G250" s="155"/>
      <c r="H250" s="159"/>
    </row>
    <row r="251" spans="1:8" ht="22.5">
      <c r="A251" s="150"/>
      <c r="B251" s="191" t="s">
        <v>341</v>
      </c>
      <c r="C251" s="163"/>
      <c r="D251" s="158"/>
      <c r="E251" s="154"/>
      <c r="F251" s="154"/>
      <c r="G251" s="155"/>
      <c r="H251" s="159"/>
    </row>
    <row r="252" spans="1:8" ht="12.75">
      <c r="A252" s="150"/>
      <c r="B252" s="191" t="s">
        <v>314</v>
      </c>
      <c r="C252" s="163"/>
      <c r="D252" s="158"/>
      <c r="E252" s="154"/>
      <c r="F252" s="154"/>
      <c r="G252" s="155"/>
      <c r="H252" s="159"/>
    </row>
    <row r="253" spans="1:8" ht="12.75">
      <c r="A253" s="150"/>
      <c r="B253" s="191" t="s">
        <v>8</v>
      </c>
      <c r="C253" s="163"/>
      <c r="D253" s="158"/>
      <c r="E253" s="154"/>
      <c r="F253" s="154"/>
      <c r="G253" s="155"/>
      <c r="H253" s="159"/>
    </row>
    <row r="254" spans="1:8" ht="12.75">
      <c r="A254" s="150"/>
      <c r="B254" s="67"/>
      <c r="C254" s="163"/>
      <c r="D254" s="158"/>
      <c r="E254" s="154"/>
      <c r="F254" s="154"/>
      <c r="G254" s="155"/>
      <c r="H254" s="159"/>
    </row>
    <row r="255" spans="1:8" ht="12.75">
      <c r="A255" s="150"/>
      <c r="B255" s="67"/>
      <c r="C255" s="163"/>
      <c r="D255" s="158"/>
      <c r="E255" s="154"/>
      <c r="F255" s="154"/>
      <c r="G255" s="155"/>
      <c r="H255" s="159"/>
    </row>
    <row r="256" spans="1:8" ht="12.75">
      <c r="A256" s="150"/>
      <c r="B256" s="67"/>
      <c r="C256" s="163"/>
      <c r="D256" s="160">
        <v>0.2</v>
      </c>
      <c r="E256" s="154"/>
      <c r="F256" s="154"/>
      <c r="G256" s="155"/>
      <c r="H256" s="161">
        <f>SUM(E239:G256)</f>
        <v>0</v>
      </c>
    </row>
    <row r="257" spans="1:8" ht="22.5">
      <c r="A257" s="150"/>
      <c r="B257" s="191" t="s">
        <v>265</v>
      </c>
      <c r="C257" s="162" t="s">
        <v>146</v>
      </c>
      <c r="D257" s="153"/>
      <c r="E257" s="154"/>
      <c r="F257" s="154"/>
      <c r="G257" s="155"/>
      <c r="H257" s="156"/>
    </row>
    <row r="258" spans="1:8" ht="12.75">
      <c r="A258" s="150"/>
      <c r="B258" s="191" t="s">
        <v>266</v>
      </c>
      <c r="C258" s="163"/>
      <c r="D258" s="158"/>
      <c r="E258" s="154"/>
      <c r="F258" s="154"/>
      <c r="G258" s="155"/>
      <c r="H258" s="159"/>
    </row>
    <row r="259" spans="1:8" ht="33.75">
      <c r="A259" s="150"/>
      <c r="B259" s="191" t="s">
        <v>267</v>
      </c>
      <c r="C259" s="163"/>
      <c r="D259" s="158"/>
      <c r="E259" s="154"/>
      <c r="F259" s="154"/>
      <c r="G259" s="155"/>
      <c r="H259" s="159"/>
    </row>
    <row r="260" spans="1:8" ht="12.75">
      <c r="A260" s="150"/>
      <c r="B260" s="191" t="s">
        <v>315</v>
      </c>
      <c r="C260" s="163"/>
      <c r="D260" s="158"/>
      <c r="E260" s="154"/>
      <c r="F260" s="154"/>
      <c r="G260" s="155"/>
      <c r="H260" s="159"/>
    </row>
    <row r="261" spans="1:8" ht="12.75">
      <c r="A261" s="150"/>
      <c r="B261" s="191" t="s">
        <v>316</v>
      </c>
      <c r="C261" s="163"/>
      <c r="D261" s="158"/>
      <c r="E261" s="154"/>
      <c r="F261" s="154"/>
      <c r="G261" s="155"/>
      <c r="H261" s="159"/>
    </row>
    <row r="262" spans="1:8" ht="12.75">
      <c r="A262" s="150"/>
      <c r="B262" s="191" t="s">
        <v>317</v>
      </c>
      <c r="C262" s="163"/>
      <c r="D262" s="158"/>
      <c r="E262" s="154"/>
      <c r="F262" s="154"/>
      <c r="G262" s="155"/>
      <c r="H262" s="159"/>
    </row>
    <row r="263" spans="1:8" ht="12.75">
      <c r="A263" s="150"/>
      <c r="B263" s="191" t="s">
        <v>318</v>
      </c>
      <c r="C263" s="163"/>
      <c r="D263" s="158"/>
      <c r="E263" s="154"/>
      <c r="F263" s="154"/>
      <c r="G263" s="155"/>
      <c r="H263" s="159"/>
    </row>
    <row r="264" spans="1:8" ht="12.75">
      <c r="A264" s="150"/>
      <c r="B264" s="191" t="s">
        <v>319</v>
      </c>
      <c r="C264" s="163"/>
      <c r="D264" s="158"/>
      <c r="E264" s="154"/>
      <c r="F264" s="154"/>
      <c r="G264" s="155"/>
      <c r="H264" s="159"/>
    </row>
    <row r="265" spans="1:8" ht="12.75">
      <c r="A265" s="150"/>
      <c r="B265" s="191" t="s">
        <v>320</v>
      </c>
      <c r="C265" s="163"/>
      <c r="D265" s="158"/>
      <c r="E265" s="154"/>
      <c r="F265" s="154"/>
      <c r="G265" s="155"/>
      <c r="H265" s="159"/>
    </row>
    <row r="266" spans="1:8" ht="12.75">
      <c r="A266" s="150"/>
      <c r="B266" s="191" t="s">
        <v>322</v>
      </c>
      <c r="C266" s="163"/>
      <c r="D266" s="158"/>
      <c r="E266" s="154"/>
      <c r="F266" s="154"/>
      <c r="G266" s="155"/>
      <c r="H266" s="159"/>
    </row>
    <row r="267" spans="1:8" ht="22.5">
      <c r="A267" s="150"/>
      <c r="B267" s="191" t="s">
        <v>323</v>
      </c>
      <c r="C267" s="163"/>
      <c r="D267" s="158"/>
      <c r="E267" s="154"/>
      <c r="F267" s="154"/>
      <c r="G267" s="155"/>
      <c r="H267" s="159"/>
    </row>
    <row r="268" spans="1:8" ht="12.75">
      <c r="A268" s="150"/>
      <c r="B268" s="191" t="s">
        <v>324</v>
      </c>
      <c r="C268" s="163"/>
      <c r="D268" s="158"/>
      <c r="E268" s="154"/>
      <c r="F268" s="154"/>
      <c r="G268" s="155"/>
      <c r="H268" s="159"/>
    </row>
    <row r="269" spans="1:8" ht="12.75">
      <c r="A269" s="150"/>
      <c r="B269" s="191" t="s">
        <v>325</v>
      </c>
      <c r="C269" s="163"/>
      <c r="D269" s="158"/>
      <c r="E269" s="154"/>
      <c r="F269" s="154"/>
      <c r="G269" s="155"/>
      <c r="H269" s="159"/>
    </row>
    <row r="270" spans="1:8" ht="12.75">
      <c r="A270" s="150"/>
      <c r="B270" s="191" t="s">
        <v>326</v>
      </c>
      <c r="C270" s="163"/>
      <c r="D270" s="158"/>
      <c r="E270" s="154"/>
      <c r="F270" s="154"/>
      <c r="G270" s="155"/>
      <c r="H270" s="159"/>
    </row>
    <row r="271" spans="1:8" ht="25.5" customHeight="1">
      <c r="A271" s="150"/>
      <c r="B271" s="191" t="s">
        <v>328</v>
      </c>
      <c r="C271" s="163"/>
      <c r="D271" s="158"/>
      <c r="E271" s="154"/>
      <c r="F271" s="154"/>
      <c r="G271" s="155"/>
      <c r="H271" s="159"/>
    </row>
    <row r="272" spans="1:8" ht="22.5">
      <c r="A272" s="150"/>
      <c r="B272" s="191" t="s">
        <v>329</v>
      </c>
      <c r="C272" s="163"/>
      <c r="D272" s="158"/>
      <c r="E272" s="154"/>
      <c r="F272" s="154"/>
      <c r="G272" s="155"/>
      <c r="H272" s="159"/>
    </row>
    <row r="273" spans="1:8" ht="22.5">
      <c r="A273" s="150"/>
      <c r="B273" s="191" t="s">
        <v>330</v>
      </c>
      <c r="C273" s="163"/>
      <c r="D273" s="158"/>
      <c r="E273" s="154"/>
      <c r="F273" s="154"/>
      <c r="G273" s="155"/>
      <c r="H273" s="159"/>
    </row>
    <row r="274" spans="1:8" ht="22.5">
      <c r="A274" s="150"/>
      <c r="B274" s="191" t="s">
        <v>331</v>
      </c>
      <c r="C274" s="163"/>
      <c r="D274" s="158"/>
      <c r="E274" s="154"/>
      <c r="F274" s="154"/>
      <c r="G274" s="155"/>
      <c r="H274" s="159"/>
    </row>
    <row r="275" spans="1:8" ht="12.75">
      <c r="A275" s="150"/>
      <c r="B275" s="191" t="s">
        <v>332</v>
      </c>
      <c r="C275" s="163"/>
      <c r="D275" s="158"/>
      <c r="E275" s="154"/>
      <c r="F275" s="154"/>
      <c r="G275" s="155"/>
      <c r="H275" s="159"/>
    </row>
    <row r="276" spans="1:8" ht="12.75">
      <c r="A276" s="150"/>
      <c r="B276" s="191" t="s">
        <v>8</v>
      </c>
      <c r="C276" s="163"/>
      <c r="D276" s="158"/>
      <c r="E276" s="154"/>
      <c r="F276" s="154"/>
      <c r="G276" s="155"/>
      <c r="H276" s="159"/>
    </row>
    <row r="277" spans="1:8" ht="12.75">
      <c r="A277" s="150"/>
      <c r="B277" s="67"/>
      <c r="C277" s="163"/>
      <c r="D277" s="158"/>
      <c r="E277" s="154"/>
      <c r="F277" s="154"/>
      <c r="G277" s="155"/>
      <c r="H277" s="159"/>
    </row>
    <row r="278" spans="1:8" ht="12.75">
      <c r="A278" s="150"/>
      <c r="B278" s="67"/>
      <c r="C278" s="163"/>
      <c r="D278" s="158"/>
      <c r="E278" s="154"/>
      <c r="F278" s="154"/>
      <c r="G278" s="155"/>
      <c r="H278" s="159"/>
    </row>
    <row r="279" spans="1:8" ht="12.75">
      <c r="A279" s="150"/>
      <c r="B279" s="67"/>
      <c r="C279" s="163"/>
      <c r="D279" s="160">
        <v>0.2</v>
      </c>
      <c r="E279" s="154"/>
      <c r="F279" s="154"/>
      <c r="G279" s="155"/>
      <c r="H279" s="161">
        <f>SUM(E257:G279)</f>
        <v>0</v>
      </c>
    </row>
    <row r="280" spans="1:8" ht="22.5">
      <c r="A280" s="150"/>
      <c r="B280" s="191" t="s">
        <v>265</v>
      </c>
      <c r="C280" s="162" t="s">
        <v>147</v>
      </c>
      <c r="D280" s="153"/>
      <c r="E280" s="154"/>
      <c r="F280" s="154"/>
      <c r="G280" s="155"/>
      <c r="H280" s="159"/>
    </row>
    <row r="281" spans="1:8" ht="12.75">
      <c r="A281" s="150"/>
      <c r="B281" s="191" t="s">
        <v>266</v>
      </c>
      <c r="C281" s="163"/>
      <c r="D281" s="158"/>
      <c r="E281" s="154"/>
      <c r="F281" s="154"/>
      <c r="G281" s="155"/>
      <c r="H281" s="159"/>
    </row>
    <row r="282" spans="1:8" ht="33.75">
      <c r="A282" s="150"/>
      <c r="B282" s="191" t="s">
        <v>267</v>
      </c>
      <c r="C282" s="163"/>
      <c r="D282" s="158"/>
      <c r="E282" s="154"/>
      <c r="F282" s="154"/>
      <c r="G282" s="155"/>
      <c r="H282" s="159"/>
    </row>
    <row r="283" spans="1:8" ht="12.75">
      <c r="A283" s="150"/>
      <c r="B283" s="191" t="s">
        <v>333</v>
      </c>
      <c r="C283" s="163"/>
      <c r="D283" s="158"/>
      <c r="E283" s="154"/>
      <c r="F283" s="154"/>
      <c r="G283" s="155"/>
      <c r="H283" s="159"/>
    </row>
    <row r="284" spans="1:8" ht="12.75">
      <c r="A284" s="150"/>
      <c r="B284" s="191" t="s">
        <v>334</v>
      </c>
      <c r="C284" s="163"/>
      <c r="D284" s="158"/>
      <c r="E284" s="154"/>
      <c r="F284" s="154"/>
      <c r="G284" s="155"/>
      <c r="H284" s="159"/>
    </row>
    <row r="285" spans="1:8" ht="12.75">
      <c r="A285" s="150"/>
      <c r="B285" s="191" t="s">
        <v>335</v>
      </c>
      <c r="C285" s="163"/>
      <c r="D285" s="158"/>
      <c r="E285" s="154"/>
      <c r="F285" s="154"/>
      <c r="G285" s="155"/>
      <c r="H285" s="159"/>
    </row>
    <row r="286" spans="1:8" ht="22.5">
      <c r="A286" s="150"/>
      <c r="B286" s="191" t="s">
        <v>336</v>
      </c>
      <c r="C286" s="163"/>
      <c r="D286" s="158"/>
      <c r="E286" s="154"/>
      <c r="F286" s="154"/>
      <c r="G286" s="155"/>
      <c r="H286" s="159"/>
    </row>
    <row r="287" spans="1:8" ht="67.5">
      <c r="A287" s="150"/>
      <c r="B287" s="191" t="s">
        <v>337</v>
      </c>
      <c r="C287" s="163"/>
      <c r="D287" s="158"/>
      <c r="E287" s="154"/>
      <c r="F287" s="154"/>
      <c r="G287" s="155"/>
      <c r="H287" s="159"/>
    </row>
    <row r="288" spans="1:8" ht="12.75">
      <c r="A288" s="150"/>
      <c r="B288" s="191" t="s">
        <v>338</v>
      </c>
      <c r="C288" s="163"/>
      <c r="D288" s="158"/>
      <c r="E288" s="154"/>
      <c r="F288" s="154"/>
      <c r="G288" s="155"/>
      <c r="H288" s="159"/>
    </row>
    <row r="289" spans="1:8" ht="12.75">
      <c r="A289" s="150"/>
      <c r="B289" s="191" t="s">
        <v>339</v>
      </c>
      <c r="C289" s="163"/>
      <c r="D289" s="158"/>
      <c r="E289" s="154"/>
      <c r="F289" s="154"/>
      <c r="G289" s="155"/>
      <c r="H289" s="159"/>
    </row>
    <row r="290" spans="1:8" ht="12.75">
      <c r="A290" s="150"/>
      <c r="B290" s="191" t="s">
        <v>8</v>
      </c>
      <c r="C290" s="163"/>
      <c r="D290" s="158"/>
      <c r="E290" s="154"/>
      <c r="F290" s="154"/>
      <c r="G290" s="155"/>
      <c r="H290" s="159"/>
    </row>
    <row r="291" spans="1:8" ht="12.75">
      <c r="A291" s="150"/>
      <c r="B291" s="67"/>
      <c r="C291" s="163"/>
      <c r="D291" s="158"/>
      <c r="E291" s="154"/>
      <c r="F291" s="154"/>
      <c r="G291" s="155"/>
      <c r="H291" s="159"/>
    </row>
    <row r="292" spans="1:8" ht="12.75">
      <c r="A292" s="150"/>
      <c r="B292" s="67"/>
      <c r="C292" s="163"/>
      <c r="D292" s="158"/>
      <c r="E292" s="154"/>
      <c r="F292" s="154"/>
      <c r="G292" s="155"/>
      <c r="H292" s="159"/>
    </row>
    <row r="293" spans="1:8" ht="12.75">
      <c r="A293" s="150"/>
      <c r="B293" s="67"/>
      <c r="C293" s="164"/>
      <c r="D293" s="165">
        <v>0.4</v>
      </c>
      <c r="E293" s="154"/>
      <c r="F293" s="154"/>
      <c r="G293" s="155"/>
      <c r="H293" s="161">
        <f>SUM(E280:G293)</f>
        <v>0</v>
      </c>
    </row>
    <row r="294" spans="1:8" ht="12.75">
      <c r="A294" s="166" t="s">
        <v>83</v>
      </c>
      <c r="B294" s="167"/>
      <c r="C294" s="167"/>
      <c r="D294" s="168">
        <f>SUM(D202:D293)</f>
        <v>1</v>
      </c>
      <c r="E294" s="168">
        <f>SUM(E202:E293)</f>
        <v>0</v>
      </c>
      <c r="F294" s="168">
        <f>SUM(F202:F293)</f>
        <v>0</v>
      </c>
      <c r="G294" s="168">
        <f>SUM(G202:G293)</f>
        <v>0</v>
      </c>
      <c r="H294" s="169">
        <f>SUM(H202:H293)</f>
        <v>0</v>
      </c>
    </row>
    <row r="295" spans="1:8" s="1" customFormat="1" ht="12.75">
      <c r="A295" s="170"/>
      <c r="B295" s="171"/>
      <c r="C295" s="171"/>
      <c r="D295" s="171"/>
      <c r="E295" s="172"/>
      <c r="F295" s="172"/>
      <c r="G295" s="172"/>
      <c r="H295" s="172"/>
    </row>
    <row r="296" spans="1:8" s="13" customFormat="1" ht="12.75">
      <c r="A296" s="142" t="s">
        <v>82</v>
      </c>
      <c r="B296" s="193"/>
      <c r="C296" s="173"/>
      <c r="D296" s="145"/>
      <c r="E296" s="174"/>
      <c r="F296" s="174"/>
      <c r="G296" s="174"/>
      <c r="H296" s="174"/>
    </row>
    <row r="297" spans="1:8" ht="22.5">
      <c r="A297" s="175" t="s">
        <v>35</v>
      </c>
      <c r="B297" s="176" t="s">
        <v>24</v>
      </c>
      <c r="C297" s="177"/>
      <c r="D297" s="178" t="s">
        <v>20</v>
      </c>
      <c r="E297" s="174"/>
      <c r="F297" s="174"/>
      <c r="G297" s="174"/>
      <c r="H297" s="174"/>
    </row>
    <row r="298" spans="1:8" ht="12.75">
      <c r="A298" s="150" t="s">
        <v>22</v>
      </c>
      <c r="B298" s="179" t="s">
        <v>141</v>
      </c>
      <c r="C298" s="180"/>
      <c r="D298" s="154" t="s">
        <v>21</v>
      </c>
      <c r="E298" s="174"/>
      <c r="F298" s="174"/>
      <c r="G298" s="174"/>
      <c r="H298" s="174"/>
    </row>
    <row r="299" spans="1:8" ht="12.75">
      <c r="A299" s="150" t="s">
        <v>23</v>
      </c>
      <c r="B299" s="181" t="s">
        <v>140</v>
      </c>
      <c r="C299" s="154"/>
      <c r="D299" s="154" t="s">
        <v>21</v>
      </c>
      <c r="E299" s="174"/>
      <c r="F299" s="174"/>
      <c r="G299" s="174"/>
      <c r="H299" s="174"/>
    </row>
    <row r="300" spans="1:8" ht="14.25" customHeight="1">
      <c r="A300" s="150" t="s">
        <v>139</v>
      </c>
      <c r="B300" s="181" t="s">
        <v>148</v>
      </c>
      <c r="C300" s="182"/>
      <c r="D300" s="154" t="s">
        <v>21</v>
      </c>
      <c r="E300" s="174"/>
      <c r="F300" s="174"/>
      <c r="G300" s="174"/>
      <c r="H300" s="174"/>
    </row>
    <row r="301" spans="1:8" ht="12.75">
      <c r="A301" s="210"/>
      <c r="B301" s="211"/>
      <c r="C301" s="211"/>
      <c r="D301" s="211"/>
      <c r="E301" s="211"/>
      <c r="F301" s="183"/>
      <c r="G301" s="183"/>
      <c r="H301" s="183"/>
    </row>
    <row r="302" spans="1:8" ht="12.75">
      <c r="A302" s="2" t="s">
        <v>11</v>
      </c>
      <c r="B302" s="43"/>
      <c r="C302" s="8"/>
      <c r="D302" s="8"/>
      <c r="E302" s="13"/>
      <c r="F302" s="13"/>
      <c r="G302" s="8"/>
      <c r="H302" s="8"/>
    </row>
    <row r="303" spans="1:8" ht="12.75">
      <c r="A303" s="205" t="s">
        <v>200</v>
      </c>
      <c r="B303" s="204"/>
      <c r="C303" s="204"/>
      <c r="D303" s="204"/>
      <c r="E303" s="204"/>
      <c r="F303" s="204"/>
      <c r="G303" s="204"/>
      <c r="H303" s="204"/>
    </row>
    <row r="304" spans="1:8" ht="26.25" customHeight="1">
      <c r="A304" s="205" t="s">
        <v>342</v>
      </c>
      <c r="B304" s="204"/>
      <c r="C304" s="204"/>
      <c r="D304" s="204"/>
      <c r="E304" s="204"/>
      <c r="F304" s="204"/>
      <c r="G304" s="204"/>
      <c r="H304" s="204"/>
    </row>
    <row r="305" spans="1:8" ht="26.25" customHeight="1">
      <c r="A305" s="205" t="s">
        <v>182</v>
      </c>
      <c r="B305" s="204"/>
      <c r="C305" s="204"/>
      <c r="D305" s="204"/>
      <c r="E305" s="204"/>
      <c r="F305" s="204"/>
      <c r="G305" s="204"/>
      <c r="H305" s="204"/>
    </row>
    <row r="306" spans="1:8" ht="25.5" customHeight="1">
      <c r="A306" s="205" t="s">
        <v>206</v>
      </c>
      <c r="B306" s="204"/>
      <c r="C306" s="204"/>
      <c r="D306" s="204"/>
      <c r="E306" s="204"/>
      <c r="F306" s="204"/>
      <c r="G306" s="204"/>
      <c r="H306" s="204"/>
    </row>
    <row r="307" spans="1:8" ht="40.5" customHeight="1">
      <c r="A307" s="205" t="s">
        <v>343</v>
      </c>
      <c r="B307" s="204"/>
      <c r="C307" s="204"/>
      <c r="D307" s="204"/>
      <c r="E307" s="204"/>
      <c r="F307" s="204"/>
      <c r="G307" s="204"/>
      <c r="H307" s="204"/>
    </row>
    <row r="308" spans="1:8" ht="41.25" customHeight="1">
      <c r="A308" s="200" t="s">
        <v>347</v>
      </c>
      <c r="B308" s="201"/>
      <c r="C308" s="201"/>
      <c r="D308" s="201"/>
      <c r="E308" s="201"/>
      <c r="F308" s="201"/>
      <c r="G308" s="201"/>
      <c r="H308" s="201"/>
    </row>
    <row r="309" spans="1:5" ht="12.75">
      <c r="A309" s="78" t="s">
        <v>348</v>
      </c>
      <c r="C309" s="78"/>
      <c r="D309" s="78"/>
      <c r="E309" s="78"/>
    </row>
  </sheetData>
  <mergeCells count="7">
    <mergeCell ref="A308:H308"/>
    <mergeCell ref="A307:H307"/>
    <mergeCell ref="A306:H306"/>
    <mergeCell ref="A301:E301"/>
    <mergeCell ref="A303:H303"/>
    <mergeCell ref="A304:H304"/>
    <mergeCell ref="A305:H305"/>
  </mergeCells>
  <printOptions/>
  <pageMargins left="0.5" right="0.5" top="1" bottom="1" header="0.5" footer="0.5"/>
  <pageSetup fitToHeight="10" horizontalDpi="300" verticalDpi="300" orientation="landscape" r:id="rId2"/>
  <headerFooter alignWithMargins="0">
    <oddHeader>&amp;C&amp;"Arial,Bold"&amp;9
</oddHeader>
    <oddFooter>&amp;L&amp;A&amp;C&amp;P of &amp;N&amp;RRFP 010708-NCRO</oddFooter>
  </headerFooter>
  <rowBreaks count="3" manualBreakCount="3">
    <brk id="113" max="255" man="1"/>
    <brk id="199" max="255" man="1"/>
    <brk id="295" max="255" man="1"/>
  </rowBreaks>
  <drawing r:id="rId1"/>
</worksheet>
</file>

<file path=xl/worksheets/sheet12.xml><?xml version="1.0" encoding="utf-8"?>
<worksheet xmlns="http://schemas.openxmlformats.org/spreadsheetml/2006/main" xmlns:r="http://schemas.openxmlformats.org/officeDocument/2006/relationships">
  <dimension ref="A1:N30"/>
  <sheetViews>
    <sheetView showGridLines="0" workbookViewId="0" topLeftCell="A1">
      <selection activeCell="A1" sqref="A1"/>
    </sheetView>
  </sheetViews>
  <sheetFormatPr defaultColWidth="9.140625" defaultRowHeight="12.75"/>
  <cols>
    <col min="1" max="1" width="6.00390625" style="0" customWidth="1"/>
    <col min="2" max="2" width="12.57421875" style="0" bestFit="1" customWidth="1"/>
    <col min="3" max="4" width="34.7109375" style="0" customWidth="1"/>
    <col min="5" max="5" width="25.57421875" style="0" customWidth="1"/>
  </cols>
  <sheetData>
    <row r="1" spans="1:2" ht="15">
      <c r="A1" s="50" t="str">
        <f>TOC!A1</f>
        <v>Phoenix Program Cost Workbook</v>
      </c>
      <c r="B1" s="50"/>
    </row>
    <row r="2" spans="1:2" ht="15">
      <c r="A2" s="50" t="s">
        <v>150</v>
      </c>
      <c r="B2" s="50"/>
    </row>
    <row r="3" spans="1:2" ht="17.25" customHeight="1">
      <c r="A3" s="51" t="str">
        <f>TOC!$B$3</f>
        <v>&lt;Bidder Name&gt;</v>
      </c>
      <c r="B3" s="51"/>
    </row>
    <row r="4" spans="1:2" ht="17.25" customHeight="1">
      <c r="A4" s="51" t="str">
        <f>TOC!$B$4</f>
        <v>&lt;Select Pricing Scenario&gt;</v>
      </c>
      <c r="B4" s="51"/>
    </row>
    <row r="6" spans="1:5" ht="33.75">
      <c r="A6" s="28" t="s">
        <v>149</v>
      </c>
      <c r="B6" s="28" t="s">
        <v>201</v>
      </c>
      <c r="C6" s="28" t="s">
        <v>9</v>
      </c>
      <c r="D6" s="28" t="s">
        <v>202</v>
      </c>
      <c r="E6" s="28" t="s">
        <v>203</v>
      </c>
    </row>
    <row r="7" spans="1:14" ht="12.75">
      <c r="A7" s="114">
        <v>1</v>
      </c>
      <c r="B7" s="114"/>
      <c r="C7" s="114"/>
      <c r="D7" s="114"/>
      <c r="E7" s="114"/>
      <c r="G7" s="109"/>
      <c r="H7" s="109"/>
      <c r="I7" s="109"/>
      <c r="J7" s="109"/>
      <c r="K7" s="109"/>
      <c r="L7" s="109"/>
      <c r="M7" s="109"/>
      <c r="N7" s="109"/>
    </row>
    <row r="8" spans="1:14" ht="12.75">
      <c r="A8" s="114">
        <f>A7+1</f>
        <v>2</v>
      </c>
      <c r="B8" s="114"/>
      <c r="C8" s="114"/>
      <c r="D8" s="114"/>
      <c r="E8" s="114"/>
      <c r="G8" s="109"/>
      <c r="H8" s="109"/>
      <c r="I8" s="109"/>
      <c r="J8" s="109"/>
      <c r="K8" s="109"/>
      <c r="L8" s="109"/>
      <c r="M8" s="109"/>
      <c r="N8" s="109"/>
    </row>
    <row r="9" spans="1:5" ht="12.75">
      <c r="A9" s="114">
        <f aca="true" t="shared" si="0" ref="A9:A26">A8+1</f>
        <v>3</v>
      </c>
      <c r="B9" s="114"/>
      <c r="C9" s="114"/>
      <c r="D9" s="114"/>
      <c r="E9" s="114"/>
    </row>
    <row r="10" spans="1:5" ht="12.75">
      <c r="A10" s="114">
        <f t="shared" si="0"/>
        <v>4</v>
      </c>
      <c r="B10" s="114"/>
      <c r="C10" s="114"/>
      <c r="D10" s="114"/>
      <c r="E10" s="114"/>
    </row>
    <row r="11" spans="1:5" ht="12.75">
      <c r="A11" s="114">
        <f t="shared" si="0"/>
        <v>5</v>
      </c>
      <c r="B11" s="114"/>
      <c r="C11" s="114"/>
      <c r="D11" s="114"/>
      <c r="E11" s="114"/>
    </row>
    <row r="12" spans="1:5" ht="12.75">
      <c r="A12" s="114">
        <f t="shared" si="0"/>
        <v>6</v>
      </c>
      <c r="B12" s="114"/>
      <c r="C12" s="114"/>
      <c r="D12" s="114"/>
      <c r="E12" s="114"/>
    </row>
    <row r="13" spans="1:5" ht="12.75">
      <c r="A13" s="114">
        <f t="shared" si="0"/>
        <v>7</v>
      </c>
      <c r="B13" s="114"/>
      <c r="C13" s="114"/>
      <c r="D13" s="114"/>
      <c r="E13" s="114"/>
    </row>
    <row r="14" spans="1:5" ht="12.75">
      <c r="A14" s="114">
        <f t="shared" si="0"/>
        <v>8</v>
      </c>
      <c r="B14" s="114"/>
      <c r="C14" s="114"/>
      <c r="D14" s="114"/>
      <c r="E14" s="114"/>
    </row>
    <row r="15" spans="1:5" ht="12.75">
      <c r="A15" s="114">
        <f t="shared" si="0"/>
        <v>9</v>
      </c>
      <c r="B15" s="114"/>
      <c r="C15" s="114"/>
      <c r="D15" s="114"/>
      <c r="E15" s="114"/>
    </row>
    <row r="16" spans="1:5" ht="12.75">
      <c r="A16" s="114">
        <f t="shared" si="0"/>
        <v>10</v>
      </c>
      <c r="B16" s="114"/>
      <c r="C16" s="114"/>
      <c r="D16" s="114"/>
      <c r="E16" s="114"/>
    </row>
    <row r="17" spans="1:5" ht="12.75">
      <c r="A17" s="114">
        <f t="shared" si="0"/>
        <v>11</v>
      </c>
      <c r="B17" s="114"/>
      <c r="C17" s="114"/>
      <c r="D17" s="114"/>
      <c r="E17" s="114"/>
    </row>
    <row r="18" spans="1:5" ht="12.75">
      <c r="A18" s="114">
        <f t="shared" si="0"/>
        <v>12</v>
      </c>
      <c r="B18" s="114"/>
      <c r="C18" s="114"/>
      <c r="D18" s="114"/>
      <c r="E18" s="114"/>
    </row>
    <row r="19" spans="1:5" ht="12.75">
      <c r="A19" s="114">
        <f t="shared" si="0"/>
        <v>13</v>
      </c>
      <c r="B19" s="114"/>
      <c r="C19" s="114"/>
      <c r="D19" s="114"/>
      <c r="E19" s="114"/>
    </row>
    <row r="20" spans="1:5" ht="12.75">
      <c r="A20" s="114">
        <f t="shared" si="0"/>
        <v>14</v>
      </c>
      <c r="B20" s="114"/>
      <c r="C20" s="114"/>
      <c r="D20" s="114"/>
      <c r="E20" s="114"/>
    </row>
    <row r="21" spans="1:5" ht="12.75">
      <c r="A21" s="114">
        <f t="shared" si="0"/>
        <v>15</v>
      </c>
      <c r="B21" s="114"/>
      <c r="C21" s="114"/>
      <c r="D21" s="114"/>
      <c r="E21" s="114"/>
    </row>
    <row r="22" spans="1:5" ht="12.75">
      <c r="A22" s="114">
        <f t="shared" si="0"/>
        <v>16</v>
      </c>
      <c r="B22" s="114"/>
      <c r="C22" s="114"/>
      <c r="D22" s="114"/>
      <c r="E22" s="114"/>
    </row>
    <row r="23" spans="1:5" ht="12.75">
      <c r="A23" s="114">
        <f t="shared" si="0"/>
        <v>17</v>
      </c>
      <c r="B23" s="114"/>
      <c r="C23" s="114"/>
      <c r="D23" s="114"/>
      <c r="E23" s="114"/>
    </row>
    <row r="24" spans="1:5" ht="12.75">
      <c r="A24" s="114">
        <f t="shared" si="0"/>
        <v>18</v>
      </c>
      <c r="B24" s="114"/>
      <c r="C24" s="114"/>
      <c r="D24" s="114"/>
      <c r="E24" s="114"/>
    </row>
    <row r="25" spans="1:5" ht="12.75">
      <c r="A25" s="114">
        <f t="shared" si="0"/>
        <v>19</v>
      </c>
      <c r="B25" s="114"/>
      <c r="C25" s="114"/>
      <c r="D25" s="114"/>
      <c r="E25" s="114"/>
    </row>
    <row r="26" spans="1:5" ht="12.75">
      <c r="A26" s="114">
        <f t="shared" si="0"/>
        <v>20</v>
      </c>
      <c r="B26" s="114"/>
      <c r="C26" s="114"/>
      <c r="D26" s="114"/>
      <c r="E26" s="114"/>
    </row>
    <row r="28" spans="1:5" ht="12.75">
      <c r="A28" s="2" t="s">
        <v>11</v>
      </c>
      <c r="B28" s="2"/>
      <c r="C28" s="2"/>
      <c r="D28" s="2"/>
      <c r="E28" s="2"/>
    </row>
    <row r="29" spans="1:5" ht="51.75" customHeight="1">
      <c r="A29" s="212" t="s">
        <v>207</v>
      </c>
      <c r="B29" s="212"/>
      <c r="C29" s="212"/>
      <c r="D29" s="212"/>
      <c r="E29" s="212"/>
    </row>
    <row r="30" spans="1:5" ht="64.5" customHeight="1">
      <c r="A30" s="204" t="s">
        <v>204</v>
      </c>
      <c r="B30" s="204"/>
      <c r="C30" s="204"/>
      <c r="D30" s="204"/>
      <c r="E30" s="204"/>
    </row>
  </sheetData>
  <mergeCells count="2">
    <mergeCell ref="A29:E29"/>
    <mergeCell ref="A30:E30"/>
  </mergeCells>
  <printOptions/>
  <pageMargins left="0.5" right="0.5" top="1" bottom="1" header="0.5" footer="0.5"/>
  <pageSetup orientation="landscape" r:id="rId1"/>
  <headerFooter alignWithMargins="0">
    <oddHeader>&amp;C&amp;"Arial,Bold"&amp;9
</oddHeader>
    <oddFooter>&amp;L&amp;A&amp;C&amp;P of &amp;N&amp;RRFP 010708-NCRO</oddFooter>
  </headerFooter>
</worksheet>
</file>

<file path=xl/worksheets/sheet2.xml><?xml version="1.0" encoding="utf-8"?>
<worksheet xmlns="http://schemas.openxmlformats.org/spreadsheetml/2006/main" xmlns:r="http://schemas.openxmlformats.org/officeDocument/2006/relationships">
  <sheetPr codeName="Sheet6"/>
  <dimension ref="A1:J25"/>
  <sheetViews>
    <sheetView showGridLines="0" workbookViewId="0" topLeftCell="A1">
      <selection activeCell="A1" sqref="A1"/>
    </sheetView>
  </sheetViews>
  <sheetFormatPr defaultColWidth="9.140625" defaultRowHeight="12.75"/>
  <cols>
    <col min="1" max="1" width="27.140625" style="9" customWidth="1"/>
    <col min="2" max="9" width="9.7109375" style="9" customWidth="1"/>
    <col min="10" max="16384" width="9.140625" style="9" customWidth="1"/>
  </cols>
  <sheetData>
    <row r="1" spans="1:2" ht="15">
      <c r="A1" s="50" t="str">
        <f>TOC!A1</f>
        <v>Phoenix Program Cost Workbook</v>
      </c>
      <c r="B1" s="50"/>
    </row>
    <row r="2" spans="1:2" ht="15">
      <c r="A2" s="50" t="s">
        <v>37</v>
      </c>
      <c r="B2" s="50"/>
    </row>
    <row r="3" spans="1:2" ht="17.25" customHeight="1">
      <c r="A3" s="51" t="str">
        <f>TOC!$B$3</f>
        <v>&lt;Bidder Name&gt;</v>
      </c>
      <c r="B3" s="51"/>
    </row>
    <row r="4" spans="1:2" ht="17.25" customHeight="1">
      <c r="A4" s="51" t="str">
        <f>TOC!$B$4</f>
        <v>&lt;Select Pricing Scenario&gt;</v>
      </c>
      <c r="B4" s="51"/>
    </row>
    <row r="5" spans="1:7" ht="12.75">
      <c r="A5" s="10"/>
      <c r="B5" s="10"/>
      <c r="E5"/>
      <c r="F5"/>
      <c r="G5"/>
    </row>
    <row r="6" spans="1:10" ht="12.75">
      <c r="A6" s="37" t="s">
        <v>37</v>
      </c>
      <c r="B6" s="62"/>
      <c r="C6" s="38"/>
      <c r="D6" s="39"/>
      <c r="E6" s="39"/>
      <c r="F6" s="39"/>
      <c r="G6" s="39"/>
      <c r="H6" s="39"/>
      <c r="I6" s="40"/>
      <c r="J6" s="11"/>
    </row>
    <row r="7" spans="1:9" ht="33.75">
      <c r="A7" s="36" t="s">
        <v>9</v>
      </c>
      <c r="B7" s="47" t="s">
        <v>41</v>
      </c>
      <c r="C7" s="36" t="s">
        <v>50</v>
      </c>
      <c r="D7" s="36" t="s">
        <v>51</v>
      </c>
      <c r="E7" s="36" t="s">
        <v>52</v>
      </c>
      <c r="F7" s="36" t="s">
        <v>53</v>
      </c>
      <c r="G7" s="36" t="s">
        <v>54</v>
      </c>
      <c r="H7" s="55" t="s">
        <v>38</v>
      </c>
      <c r="I7" s="55" t="s">
        <v>43</v>
      </c>
    </row>
    <row r="8" spans="1:9" ht="12.75">
      <c r="A8" s="19" t="s">
        <v>160</v>
      </c>
      <c r="B8" s="66">
        <f>'VII-2. Upgrade'!$D$88</f>
        <v>0</v>
      </c>
      <c r="C8" s="77"/>
      <c r="D8" s="77"/>
      <c r="E8" s="77"/>
      <c r="F8" s="77"/>
      <c r="G8" s="77"/>
      <c r="H8" s="77"/>
      <c r="I8" s="66">
        <f>B8</f>
        <v>0</v>
      </c>
    </row>
    <row r="9" spans="1:9" ht="12.75">
      <c r="A9" s="19" t="s">
        <v>161</v>
      </c>
      <c r="B9" s="66">
        <f>'VII-3a. Opt New Func Config'!$D$25+'VII-3b. Opt New Func Deploy'!E25</f>
        <v>0</v>
      </c>
      <c r="C9" s="77"/>
      <c r="D9" s="77"/>
      <c r="E9" s="77"/>
      <c r="F9" s="77"/>
      <c r="G9" s="77"/>
      <c r="H9" s="77"/>
      <c r="I9" s="66">
        <f>B9</f>
        <v>0</v>
      </c>
    </row>
    <row r="10" spans="1:9" ht="12.75">
      <c r="A10" s="19" t="s">
        <v>162</v>
      </c>
      <c r="B10" s="66">
        <f>'VII-4. Opt Existing Func Deploy'!$E$11</f>
        <v>0</v>
      </c>
      <c r="C10" s="77"/>
      <c r="D10" s="77"/>
      <c r="E10" s="77"/>
      <c r="F10" s="77"/>
      <c r="G10" s="77"/>
      <c r="H10" s="77"/>
      <c r="I10" s="66">
        <f>B10</f>
        <v>0</v>
      </c>
    </row>
    <row r="11" spans="1:9" ht="12.75">
      <c r="A11" s="19" t="s">
        <v>17</v>
      </c>
      <c r="B11" s="77">
        <f>SUM(B8:B10)</f>
        <v>0</v>
      </c>
      <c r="C11" s="66">
        <f>'VII-5. M&amp;O Support'!B11</f>
        <v>0</v>
      </c>
      <c r="D11" s="66">
        <f>'VII-5. M&amp;O Support'!C11</f>
        <v>0</v>
      </c>
      <c r="E11" s="66">
        <f>'VII-5. M&amp;O Support'!D11</f>
        <v>0</v>
      </c>
      <c r="F11" s="66">
        <f>'VII-5. M&amp;O Support'!E11</f>
        <v>0</v>
      </c>
      <c r="G11" s="66">
        <f>'VII-5. M&amp;O Support'!F11</f>
        <v>0</v>
      </c>
      <c r="H11" s="66">
        <f>SUM(C11:G11)</f>
        <v>0</v>
      </c>
      <c r="I11" s="66">
        <f>H11</f>
        <v>0</v>
      </c>
    </row>
    <row r="12" spans="1:9" ht="12.75">
      <c r="A12" s="19" t="s">
        <v>92</v>
      </c>
      <c r="B12" s="66">
        <f>'VII-7. Software'!E16</f>
        <v>0</v>
      </c>
      <c r="C12" s="66">
        <f>'VII-7. Software'!F16</f>
        <v>0</v>
      </c>
      <c r="D12" s="66">
        <f>'VII-7. Software'!G16</f>
        <v>0</v>
      </c>
      <c r="E12" s="66">
        <f>'VII-7. Software'!H16</f>
        <v>0</v>
      </c>
      <c r="F12" s="66">
        <f>'VII-7. Software'!I16</f>
        <v>0</v>
      </c>
      <c r="G12" s="66">
        <f>'VII-7. Software'!J16</f>
        <v>0</v>
      </c>
      <c r="H12" s="66">
        <f>SUM(C12:G12)</f>
        <v>0</v>
      </c>
      <c r="I12" s="66">
        <f>B12+H12</f>
        <v>0</v>
      </c>
    </row>
    <row r="13" spans="1:9" ht="12.75">
      <c r="A13" s="19" t="s">
        <v>12</v>
      </c>
      <c r="B13" s="66">
        <f>'VII-8. Hardware'!E16</f>
        <v>0</v>
      </c>
      <c r="C13" s="66">
        <f>'VII-8. Hardware'!F16</f>
        <v>0</v>
      </c>
      <c r="D13" s="66">
        <f>'VII-8. Hardware'!G16</f>
        <v>0</v>
      </c>
      <c r="E13" s="66">
        <f>'VII-8. Hardware'!H16</f>
        <v>0</v>
      </c>
      <c r="F13" s="66">
        <f>'VII-8. Hardware'!I16</f>
        <v>0</v>
      </c>
      <c r="G13" s="66">
        <f>'VII-8. Hardware'!J16</f>
        <v>0</v>
      </c>
      <c r="H13" s="66">
        <f>SUM(C13:G13)</f>
        <v>0</v>
      </c>
      <c r="I13" s="66">
        <f>B13+H13</f>
        <v>0</v>
      </c>
    </row>
    <row r="14" spans="1:9" ht="12.75">
      <c r="A14" s="34" t="s">
        <v>39</v>
      </c>
      <c r="B14" s="66">
        <f>SUM(B8:B13)</f>
        <v>0</v>
      </c>
      <c r="C14" s="66">
        <f>SUM(C11:C13)</f>
        <v>0</v>
      </c>
      <c r="D14" s="66">
        <f>SUM(D11:D13)</f>
        <v>0</v>
      </c>
      <c r="E14" s="66">
        <f>SUM(E11:E13)</f>
        <v>0</v>
      </c>
      <c r="F14" s="66">
        <f>SUM(F11:F13)</f>
        <v>0</v>
      </c>
      <c r="G14" s="66">
        <f>SUM(G11:G13)</f>
        <v>0</v>
      </c>
      <c r="H14" s="66">
        <f>SUM(H8:H13)</f>
        <v>0</v>
      </c>
      <c r="I14" s="66">
        <f>SUM(I8:I13)</f>
        <v>0</v>
      </c>
    </row>
    <row r="15" spans="1:9" ht="5.25" customHeight="1" thickBot="1">
      <c r="A15" s="56"/>
      <c r="B15" s="63"/>
      <c r="C15" s="33"/>
      <c r="D15" s="17"/>
      <c r="E15" s="17"/>
      <c r="F15" s="17"/>
      <c r="G15" s="17"/>
      <c r="H15" s="57"/>
      <c r="I15" s="57"/>
    </row>
    <row r="16" spans="1:9" ht="13.5" thickBot="1">
      <c r="A16" s="41"/>
      <c r="B16" s="64"/>
      <c r="C16" s="35"/>
      <c r="D16" s="35"/>
      <c r="E16" s="35"/>
      <c r="F16" s="35"/>
      <c r="G16" s="35"/>
      <c r="H16" s="99" t="s">
        <v>93</v>
      </c>
      <c r="I16" s="100">
        <f>I14</f>
        <v>0</v>
      </c>
    </row>
    <row r="17" spans="1:9" ht="12.75">
      <c r="A17" s="12"/>
      <c r="B17" s="12"/>
      <c r="C17" s="11"/>
      <c r="D17" s="11"/>
      <c r="E17" s="11"/>
      <c r="F17" s="11"/>
      <c r="G17" s="11"/>
      <c r="H17" s="11"/>
      <c r="I17" s="17"/>
    </row>
    <row r="25" ht="12.75">
      <c r="G25" s="101"/>
    </row>
  </sheetData>
  <printOptions/>
  <pageMargins left="0.5" right="0.5" top="1" bottom="1" header="0.5" footer="0.5"/>
  <pageSetup horizontalDpi="300" verticalDpi="300" orientation="landscape" r:id="rId1"/>
  <headerFooter alignWithMargins="0">
    <oddHeader>&amp;C&amp;"Arial,Bold"&amp;9
</oddHeader>
    <oddFooter>&amp;L&amp;A&amp;C&amp;P of &amp;N&amp;RRFP 010708-NCRO</oddFooter>
  </headerFooter>
</worksheet>
</file>

<file path=xl/worksheets/sheet3.xml><?xml version="1.0" encoding="utf-8"?>
<worksheet xmlns="http://schemas.openxmlformats.org/spreadsheetml/2006/main" xmlns:r="http://schemas.openxmlformats.org/officeDocument/2006/relationships">
  <sheetPr codeName="Sheet5"/>
  <dimension ref="A1:N93"/>
  <sheetViews>
    <sheetView showGridLines="0" workbookViewId="0" topLeftCell="A1">
      <selection activeCell="A1" sqref="A1"/>
    </sheetView>
  </sheetViews>
  <sheetFormatPr defaultColWidth="9.140625" defaultRowHeight="12.75"/>
  <cols>
    <col min="1" max="1" width="58.8515625" style="6" customWidth="1"/>
    <col min="2" max="2" width="10.7109375" style="6" customWidth="1"/>
    <col min="3" max="4" width="9.7109375" style="6" customWidth="1"/>
    <col min="5" max="16384" width="9.140625" style="6" customWidth="1"/>
  </cols>
  <sheetData>
    <row r="1" spans="1:2" ht="15">
      <c r="A1" s="50" t="str">
        <f>TOC!A1</f>
        <v>Phoenix Program Cost Workbook</v>
      </c>
      <c r="B1" s="50"/>
    </row>
    <row r="2" spans="1:2" ht="15">
      <c r="A2" s="50" t="s">
        <v>186</v>
      </c>
      <c r="B2" s="50"/>
    </row>
    <row r="3" spans="1:2" ht="17.25" customHeight="1">
      <c r="A3" s="51" t="str">
        <f>TOC!$B$3</f>
        <v>&lt;Bidder Name&gt;</v>
      </c>
      <c r="B3" s="51"/>
    </row>
    <row r="4" spans="1:2" ht="17.25" customHeight="1">
      <c r="A4" s="51" t="str">
        <f>TOC!$B$4</f>
        <v>&lt;Select Pricing Scenario&gt;</v>
      </c>
      <c r="B4" s="51"/>
    </row>
    <row r="5" spans="1:4" s="9" customFormat="1" ht="12.75">
      <c r="A5" s="107"/>
      <c r="B5" s="185"/>
      <c r="C5" s="185"/>
      <c r="D5" s="53"/>
    </row>
    <row r="6" spans="1:4" s="3" customFormat="1" ht="12.75">
      <c r="A6" s="65" t="s">
        <v>160</v>
      </c>
      <c r="B6" s="14"/>
      <c r="C6" s="46"/>
      <c r="D6" s="31"/>
    </row>
    <row r="7" spans="1:4" ht="33.75">
      <c r="A7" s="58" t="s">
        <v>9</v>
      </c>
      <c r="B7" s="58" t="s">
        <v>14</v>
      </c>
      <c r="C7" s="28" t="s">
        <v>86</v>
      </c>
      <c r="D7" s="58" t="s">
        <v>41</v>
      </c>
    </row>
    <row r="8" spans="1:4" ht="12.75">
      <c r="A8" s="191" t="s">
        <v>265</v>
      </c>
      <c r="B8" s="74"/>
      <c r="C8" s="94">
        <f>'VII-6. Labor Rates'!$D$28</f>
        <v>0</v>
      </c>
      <c r="D8" s="94">
        <f>B8*C8</f>
        <v>0</v>
      </c>
    </row>
    <row r="9" spans="1:14" ht="12.75">
      <c r="A9" s="191" t="s">
        <v>266</v>
      </c>
      <c r="B9" s="74"/>
      <c r="C9" s="94">
        <f>'VII-6. Labor Rates'!$D$28</f>
        <v>0</v>
      </c>
      <c r="D9" s="94">
        <f aca="true" t="shared" si="0" ref="D9:D47">B9*C9</f>
        <v>0</v>
      </c>
      <c r="F9" s="107"/>
      <c r="G9" s="107"/>
      <c r="H9" s="107"/>
      <c r="I9" s="107"/>
      <c r="J9" s="107"/>
      <c r="K9" s="107"/>
      <c r="L9" s="107"/>
      <c r="M9" s="107"/>
      <c r="N9" s="107"/>
    </row>
    <row r="10" spans="1:4" ht="22.5">
      <c r="A10" s="191" t="s">
        <v>267</v>
      </c>
      <c r="B10" s="74"/>
      <c r="C10" s="94">
        <f>'VII-6. Labor Rates'!$D$28</f>
        <v>0</v>
      </c>
      <c r="D10" s="94">
        <f t="shared" si="0"/>
        <v>0</v>
      </c>
    </row>
    <row r="11" spans="1:4" ht="12.75">
      <c r="A11" s="191" t="s">
        <v>268</v>
      </c>
      <c r="B11" s="74"/>
      <c r="C11" s="94">
        <f>'VII-6. Labor Rates'!$D$28</f>
        <v>0</v>
      </c>
      <c r="D11" s="94">
        <f t="shared" si="0"/>
        <v>0</v>
      </c>
    </row>
    <row r="12" spans="1:4" ht="12.75">
      <c r="A12" s="191" t="s">
        <v>269</v>
      </c>
      <c r="B12" s="74"/>
      <c r="C12" s="94">
        <f>'VII-6. Labor Rates'!$D$28</f>
        <v>0</v>
      </c>
      <c r="D12" s="94">
        <f t="shared" si="0"/>
        <v>0</v>
      </c>
    </row>
    <row r="13" spans="1:4" ht="12.75">
      <c r="A13" s="191" t="s">
        <v>270</v>
      </c>
      <c r="B13" s="74"/>
      <c r="C13" s="94">
        <f>'VII-6. Labor Rates'!$D$28</f>
        <v>0</v>
      </c>
      <c r="D13" s="94">
        <f t="shared" si="0"/>
        <v>0</v>
      </c>
    </row>
    <row r="14" spans="1:4" ht="12.75">
      <c r="A14" s="191" t="s">
        <v>271</v>
      </c>
      <c r="B14" s="74"/>
      <c r="C14" s="94">
        <f>'VII-6. Labor Rates'!$D$28</f>
        <v>0</v>
      </c>
      <c r="D14" s="94">
        <f t="shared" si="0"/>
        <v>0</v>
      </c>
    </row>
    <row r="15" spans="1:4" ht="12.75">
      <c r="A15" s="191" t="s">
        <v>272</v>
      </c>
      <c r="B15" s="74"/>
      <c r="C15" s="94">
        <f>'VII-6. Labor Rates'!$D$28</f>
        <v>0</v>
      </c>
      <c r="D15" s="94">
        <f t="shared" si="0"/>
        <v>0</v>
      </c>
    </row>
    <row r="16" spans="1:4" ht="12.75">
      <c r="A16" s="191" t="s">
        <v>273</v>
      </c>
      <c r="B16" s="74"/>
      <c r="C16" s="94">
        <f>'VII-6. Labor Rates'!$D$28</f>
        <v>0</v>
      </c>
      <c r="D16" s="94">
        <f t="shared" si="0"/>
        <v>0</v>
      </c>
    </row>
    <row r="17" spans="1:4" ht="12.75">
      <c r="A17" s="191" t="s">
        <v>274</v>
      </c>
      <c r="B17" s="74"/>
      <c r="C17" s="94">
        <f>'VII-6. Labor Rates'!$D$28</f>
        <v>0</v>
      </c>
      <c r="D17" s="94">
        <f t="shared" si="0"/>
        <v>0</v>
      </c>
    </row>
    <row r="18" spans="1:4" ht="12.75">
      <c r="A18" s="191" t="s">
        <v>275</v>
      </c>
      <c r="B18" s="74"/>
      <c r="C18" s="94">
        <f>'VII-6. Labor Rates'!$D$28</f>
        <v>0</v>
      </c>
      <c r="D18" s="94">
        <f t="shared" si="0"/>
        <v>0</v>
      </c>
    </row>
    <row r="19" spans="1:4" ht="12.75">
      <c r="A19" s="191" t="s">
        <v>276</v>
      </c>
      <c r="B19" s="74"/>
      <c r="C19" s="94">
        <f>'VII-6. Labor Rates'!$D$28</f>
        <v>0</v>
      </c>
      <c r="D19" s="94">
        <f t="shared" si="0"/>
        <v>0</v>
      </c>
    </row>
    <row r="20" spans="1:4" ht="12.75">
      <c r="A20" s="191" t="s">
        <v>277</v>
      </c>
      <c r="B20" s="74"/>
      <c r="C20" s="94">
        <f>'VII-6. Labor Rates'!$D$28</f>
        <v>0</v>
      </c>
      <c r="D20" s="94">
        <f t="shared" si="0"/>
        <v>0</v>
      </c>
    </row>
    <row r="21" spans="1:4" ht="12.75">
      <c r="A21" s="191" t="s">
        <v>278</v>
      </c>
      <c r="B21" s="74"/>
      <c r="C21" s="94">
        <f>'VII-6. Labor Rates'!$D$28</f>
        <v>0</v>
      </c>
      <c r="D21" s="94">
        <f t="shared" si="0"/>
        <v>0</v>
      </c>
    </row>
    <row r="22" spans="1:14" ht="12.75">
      <c r="A22" s="191" t="s">
        <v>279</v>
      </c>
      <c r="B22" s="74"/>
      <c r="C22" s="94">
        <f>'VII-6. Labor Rates'!$D$28</f>
        <v>0</v>
      </c>
      <c r="D22" s="94">
        <f t="shared" si="0"/>
        <v>0</v>
      </c>
      <c r="F22" s="107"/>
      <c r="G22" s="107"/>
      <c r="H22" s="107"/>
      <c r="I22" s="107"/>
      <c r="J22" s="107"/>
      <c r="K22" s="107"/>
      <c r="L22" s="107"/>
      <c r="M22" s="107"/>
      <c r="N22" s="107"/>
    </row>
    <row r="23" spans="1:4" ht="12.75">
      <c r="A23" s="191" t="s">
        <v>280</v>
      </c>
      <c r="B23" s="74"/>
      <c r="C23" s="94">
        <f>'VII-6. Labor Rates'!$D$28</f>
        <v>0</v>
      </c>
      <c r="D23" s="94">
        <f t="shared" si="0"/>
        <v>0</v>
      </c>
    </row>
    <row r="24" spans="1:4" ht="12.75">
      <c r="A24" s="191" t="s">
        <v>281</v>
      </c>
      <c r="B24" s="74"/>
      <c r="C24" s="94">
        <f>'VII-6. Labor Rates'!$D$28</f>
        <v>0</v>
      </c>
      <c r="D24" s="94">
        <f t="shared" si="0"/>
        <v>0</v>
      </c>
    </row>
    <row r="25" spans="1:4" ht="12.75">
      <c r="A25" s="191" t="s">
        <v>282</v>
      </c>
      <c r="B25" s="74"/>
      <c r="C25" s="94">
        <f>'VII-6. Labor Rates'!$D$28</f>
        <v>0</v>
      </c>
      <c r="D25" s="94">
        <f t="shared" si="0"/>
        <v>0</v>
      </c>
    </row>
    <row r="26" spans="1:4" ht="12.75">
      <c r="A26" s="191" t="s">
        <v>283</v>
      </c>
      <c r="B26" s="74"/>
      <c r="C26" s="94">
        <f>'VII-6. Labor Rates'!$D$28</f>
        <v>0</v>
      </c>
      <c r="D26" s="94">
        <f t="shared" si="0"/>
        <v>0</v>
      </c>
    </row>
    <row r="27" spans="1:4" ht="12.75">
      <c r="A27" s="191" t="s">
        <v>284</v>
      </c>
      <c r="B27" s="74"/>
      <c r="C27" s="94">
        <f>'VII-6. Labor Rates'!$D$28</f>
        <v>0</v>
      </c>
      <c r="D27" s="94">
        <f t="shared" si="0"/>
        <v>0</v>
      </c>
    </row>
    <row r="28" spans="1:4" ht="12.75">
      <c r="A28" s="191" t="s">
        <v>285</v>
      </c>
      <c r="B28" s="74"/>
      <c r="C28" s="94">
        <f>'VII-6. Labor Rates'!$D$28</f>
        <v>0</v>
      </c>
      <c r="D28" s="94">
        <f t="shared" si="0"/>
        <v>0</v>
      </c>
    </row>
    <row r="29" spans="1:4" ht="33.75">
      <c r="A29" s="191" t="s">
        <v>286</v>
      </c>
      <c r="B29" s="74"/>
      <c r="C29" s="94">
        <f>'VII-6. Labor Rates'!$D$28</f>
        <v>0</v>
      </c>
      <c r="D29" s="94">
        <f t="shared" si="0"/>
        <v>0</v>
      </c>
    </row>
    <row r="30" spans="1:4" ht="22.5">
      <c r="A30" s="191" t="s">
        <v>287</v>
      </c>
      <c r="B30" s="74"/>
      <c r="C30" s="94">
        <f>'VII-6. Labor Rates'!$D$28</f>
        <v>0</v>
      </c>
      <c r="D30" s="94">
        <f t="shared" si="0"/>
        <v>0</v>
      </c>
    </row>
    <row r="31" spans="1:4" ht="12.75">
      <c r="A31" s="191" t="s">
        <v>288</v>
      </c>
      <c r="B31" s="74"/>
      <c r="C31" s="94">
        <f>'VII-6. Labor Rates'!$D$28</f>
        <v>0</v>
      </c>
      <c r="D31" s="94">
        <f t="shared" si="0"/>
        <v>0</v>
      </c>
    </row>
    <row r="32" spans="1:4" ht="12.75">
      <c r="A32" s="191" t="s">
        <v>289</v>
      </c>
      <c r="B32" s="74"/>
      <c r="C32" s="94">
        <f>'VII-6. Labor Rates'!$D$28</f>
        <v>0</v>
      </c>
      <c r="D32" s="94">
        <f t="shared" si="0"/>
        <v>0</v>
      </c>
    </row>
    <row r="33" spans="1:4" ht="12.75">
      <c r="A33" s="191" t="s">
        <v>290</v>
      </c>
      <c r="B33" s="74"/>
      <c r="C33" s="94">
        <f>'VII-6. Labor Rates'!$D$28</f>
        <v>0</v>
      </c>
      <c r="D33" s="94">
        <f t="shared" si="0"/>
        <v>0</v>
      </c>
    </row>
    <row r="34" spans="1:4" ht="22.5">
      <c r="A34" s="191" t="s">
        <v>291</v>
      </c>
      <c r="B34" s="74"/>
      <c r="C34" s="94">
        <f>'VII-6. Labor Rates'!$D$28</f>
        <v>0</v>
      </c>
      <c r="D34" s="94">
        <f t="shared" si="0"/>
        <v>0</v>
      </c>
    </row>
    <row r="35" spans="1:14" ht="12.75">
      <c r="A35" s="191" t="s">
        <v>292</v>
      </c>
      <c r="B35" s="74"/>
      <c r="C35" s="94">
        <f>'VII-6. Labor Rates'!$D$28</f>
        <v>0</v>
      </c>
      <c r="D35" s="94">
        <f t="shared" si="0"/>
        <v>0</v>
      </c>
      <c r="F35" s="107"/>
      <c r="G35" s="107"/>
      <c r="H35" s="107"/>
      <c r="I35" s="107"/>
      <c r="J35" s="107"/>
      <c r="K35" s="107"/>
      <c r="L35" s="107"/>
      <c r="M35" s="107"/>
      <c r="N35" s="107"/>
    </row>
    <row r="36" spans="1:4" ht="12.75">
      <c r="A36" s="191" t="s">
        <v>293</v>
      </c>
      <c r="B36" s="74"/>
      <c r="C36" s="94">
        <f>'VII-6. Labor Rates'!$D$28</f>
        <v>0</v>
      </c>
      <c r="D36" s="94">
        <f t="shared" si="0"/>
        <v>0</v>
      </c>
    </row>
    <row r="37" spans="1:4" ht="12.75">
      <c r="A37" s="191" t="s">
        <v>294</v>
      </c>
      <c r="B37" s="74"/>
      <c r="C37" s="94">
        <f>'VII-6. Labor Rates'!$D$28</f>
        <v>0</v>
      </c>
      <c r="D37" s="94">
        <f t="shared" si="0"/>
        <v>0</v>
      </c>
    </row>
    <row r="38" spans="1:4" ht="12.75">
      <c r="A38" s="191" t="s">
        <v>295</v>
      </c>
      <c r="B38" s="74"/>
      <c r="C38" s="94">
        <f>'VII-6. Labor Rates'!$D$28</f>
        <v>0</v>
      </c>
      <c r="D38" s="94">
        <f t="shared" si="0"/>
        <v>0</v>
      </c>
    </row>
    <row r="39" spans="1:4" ht="12.75">
      <c r="A39" s="191" t="s">
        <v>296</v>
      </c>
      <c r="B39" s="74"/>
      <c r="C39" s="94">
        <f>'VII-6. Labor Rates'!$D$28</f>
        <v>0</v>
      </c>
      <c r="D39" s="94">
        <f t="shared" si="0"/>
        <v>0</v>
      </c>
    </row>
    <row r="40" spans="1:4" ht="12.75">
      <c r="A40" s="191" t="s">
        <v>297</v>
      </c>
      <c r="B40" s="74"/>
      <c r="C40" s="94">
        <f>'VII-6. Labor Rates'!$D$28</f>
        <v>0</v>
      </c>
      <c r="D40" s="94">
        <f t="shared" si="0"/>
        <v>0</v>
      </c>
    </row>
    <row r="41" spans="1:4" ht="12.75">
      <c r="A41" s="191" t="s">
        <v>298</v>
      </c>
      <c r="B41" s="74"/>
      <c r="C41" s="94">
        <f>'VII-6. Labor Rates'!$D$28</f>
        <v>0</v>
      </c>
      <c r="D41" s="94">
        <f t="shared" si="0"/>
        <v>0</v>
      </c>
    </row>
    <row r="42" spans="1:4" ht="12.75">
      <c r="A42" s="191" t="s">
        <v>299</v>
      </c>
      <c r="B42" s="74"/>
      <c r="C42" s="94">
        <f>'VII-6. Labor Rates'!$D$28</f>
        <v>0</v>
      </c>
      <c r="D42" s="94">
        <f t="shared" si="0"/>
        <v>0</v>
      </c>
    </row>
    <row r="43" spans="1:4" ht="12.75">
      <c r="A43" s="191" t="s">
        <v>300</v>
      </c>
      <c r="B43" s="74"/>
      <c r="C43" s="94">
        <f>'VII-6. Labor Rates'!$D$28</f>
        <v>0</v>
      </c>
      <c r="D43" s="94">
        <f t="shared" si="0"/>
        <v>0</v>
      </c>
    </row>
    <row r="44" spans="1:4" ht="12.75">
      <c r="A44" s="191" t="s">
        <v>301</v>
      </c>
      <c r="B44" s="74"/>
      <c r="C44" s="94">
        <f>'VII-6. Labor Rates'!$D$28</f>
        <v>0</v>
      </c>
      <c r="D44" s="94">
        <f t="shared" si="0"/>
        <v>0</v>
      </c>
    </row>
    <row r="45" spans="1:4" ht="12.75">
      <c r="A45" s="191" t="s">
        <v>302</v>
      </c>
      <c r="B45" s="74"/>
      <c r="C45" s="94">
        <f>'VII-6. Labor Rates'!$D$28</f>
        <v>0</v>
      </c>
      <c r="D45" s="94">
        <f t="shared" si="0"/>
        <v>0</v>
      </c>
    </row>
    <row r="46" spans="1:4" ht="12.75">
      <c r="A46" s="191" t="s">
        <v>303</v>
      </c>
      <c r="B46" s="74"/>
      <c r="C46" s="94">
        <f>'VII-6. Labor Rates'!$D$28</f>
        <v>0</v>
      </c>
      <c r="D46" s="94">
        <f t="shared" si="0"/>
        <v>0</v>
      </c>
    </row>
    <row r="47" spans="1:4" ht="12.75">
      <c r="A47" s="191" t="s">
        <v>304</v>
      </c>
      <c r="B47" s="74"/>
      <c r="C47" s="94">
        <f>'VII-6. Labor Rates'!$D$28</f>
        <v>0</v>
      </c>
      <c r="D47" s="94">
        <f t="shared" si="0"/>
        <v>0</v>
      </c>
    </row>
    <row r="48" spans="1:14" ht="12.75">
      <c r="A48" s="191" t="s">
        <v>305</v>
      </c>
      <c r="B48" s="74"/>
      <c r="C48" s="94">
        <f>'VII-6. Labor Rates'!$D$28</f>
        <v>0</v>
      </c>
      <c r="D48" s="94">
        <f aca="true" t="shared" si="1" ref="D48:D60">B48*C48</f>
        <v>0</v>
      </c>
      <c r="F48" s="107"/>
      <c r="G48" s="107"/>
      <c r="H48" s="107"/>
      <c r="I48" s="107"/>
      <c r="J48" s="107"/>
      <c r="K48" s="107"/>
      <c r="L48" s="107"/>
      <c r="M48" s="107"/>
      <c r="N48" s="107"/>
    </row>
    <row r="49" spans="1:4" ht="12.75">
      <c r="A49" s="191" t="s">
        <v>306</v>
      </c>
      <c r="B49" s="74"/>
      <c r="C49" s="94">
        <f>'VII-6. Labor Rates'!$D$28</f>
        <v>0</v>
      </c>
      <c r="D49" s="94">
        <f t="shared" si="1"/>
        <v>0</v>
      </c>
    </row>
    <row r="50" spans="1:4" ht="12.75">
      <c r="A50" s="191" t="s">
        <v>307</v>
      </c>
      <c r="B50" s="74"/>
      <c r="C50" s="94">
        <f>'VII-6. Labor Rates'!$D$28</f>
        <v>0</v>
      </c>
      <c r="D50" s="94">
        <f t="shared" si="1"/>
        <v>0</v>
      </c>
    </row>
    <row r="51" spans="1:4" ht="12.75">
      <c r="A51" s="191" t="s">
        <v>308</v>
      </c>
      <c r="B51" s="74"/>
      <c r="C51" s="94">
        <f>'VII-6. Labor Rates'!$D$28</f>
        <v>0</v>
      </c>
      <c r="D51" s="94">
        <f t="shared" si="1"/>
        <v>0</v>
      </c>
    </row>
    <row r="52" spans="1:4" ht="12.75">
      <c r="A52" s="191" t="s">
        <v>309</v>
      </c>
      <c r="B52" s="74"/>
      <c r="C52" s="94">
        <f>'VII-6. Labor Rates'!$D$28</f>
        <v>0</v>
      </c>
      <c r="D52" s="94">
        <f t="shared" si="1"/>
        <v>0</v>
      </c>
    </row>
    <row r="53" spans="1:4" ht="12.75">
      <c r="A53" s="191" t="s">
        <v>310</v>
      </c>
      <c r="B53" s="74"/>
      <c r="C53" s="94">
        <f>'VII-6. Labor Rates'!$D$28</f>
        <v>0</v>
      </c>
      <c r="D53" s="94">
        <f t="shared" si="1"/>
        <v>0</v>
      </c>
    </row>
    <row r="54" spans="1:4" ht="12.75">
      <c r="A54" s="191" t="s">
        <v>311</v>
      </c>
      <c r="B54" s="74"/>
      <c r="C54" s="94">
        <f>'VII-6. Labor Rates'!$D$28</f>
        <v>0</v>
      </c>
      <c r="D54" s="94">
        <f t="shared" si="1"/>
        <v>0</v>
      </c>
    </row>
    <row r="55" spans="1:4" ht="12.75">
      <c r="A55" s="191" t="s">
        <v>312</v>
      </c>
      <c r="B55" s="74"/>
      <c r="C55" s="94">
        <f>'VII-6. Labor Rates'!$D$28</f>
        <v>0</v>
      </c>
      <c r="D55" s="94">
        <f t="shared" si="1"/>
        <v>0</v>
      </c>
    </row>
    <row r="56" spans="1:4" ht="12.75">
      <c r="A56" s="191" t="s">
        <v>313</v>
      </c>
      <c r="B56" s="74"/>
      <c r="C56" s="94">
        <f>'VII-6. Labor Rates'!$D$28</f>
        <v>0</v>
      </c>
      <c r="D56" s="94">
        <f t="shared" si="1"/>
        <v>0</v>
      </c>
    </row>
    <row r="57" spans="1:4" ht="12.75">
      <c r="A57" s="191" t="s">
        <v>314</v>
      </c>
      <c r="B57" s="74"/>
      <c r="C57" s="94">
        <f>'VII-6. Labor Rates'!$D$28</f>
        <v>0</v>
      </c>
      <c r="D57" s="94">
        <f t="shared" si="1"/>
        <v>0</v>
      </c>
    </row>
    <row r="58" spans="1:4" ht="12.75">
      <c r="A58" s="191" t="s">
        <v>315</v>
      </c>
      <c r="B58" s="74"/>
      <c r="C58" s="94">
        <f>'VII-6. Labor Rates'!$D$28</f>
        <v>0</v>
      </c>
      <c r="D58" s="94">
        <f t="shared" si="1"/>
        <v>0</v>
      </c>
    </row>
    <row r="59" spans="1:4" ht="12.75">
      <c r="A59" s="191" t="s">
        <v>316</v>
      </c>
      <c r="B59" s="74"/>
      <c r="C59" s="94">
        <f>'VII-6. Labor Rates'!$D$28</f>
        <v>0</v>
      </c>
      <c r="D59" s="94">
        <f t="shared" si="1"/>
        <v>0</v>
      </c>
    </row>
    <row r="60" spans="1:4" ht="12.75">
      <c r="A60" s="191" t="s">
        <v>317</v>
      </c>
      <c r="B60" s="74"/>
      <c r="C60" s="94">
        <f>'VII-6. Labor Rates'!$D$28</f>
        <v>0</v>
      </c>
      <c r="D60" s="94">
        <f t="shared" si="1"/>
        <v>0</v>
      </c>
    </row>
    <row r="61" spans="1:14" ht="12.75">
      <c r="A61" s="191" t="s">
        <v>318</v>
      </c>
      <c r="B61" s="74"/>
      <c r="C61" s="94">
        <f>'VII-6. Labor Rates'!$D$28</f>
        <v>0</v>
      </c>
      <c r="D61" s="94">
        <f aca="true" t="shared" si="2" ref="D61:D73">B61*C61</f>
        <v>0</v>
      </c>
      <c r="F61" s="107"/>
      <c r="G61" s="107"/>
      <c r="H61" s="107"/>
      <c r="I61" s="107"/>
      <c r="J61" s="107"/>
      <c r="K61" s="107"/>
      <c r="L61" s="107"/>
      <c r="M61" s="107"/>
      <c r="N61" s="107"/>
    </row>
    <row r="62" spans="1:4" ht="12.75">
      <c r="A62" s="191" t="s">
        <v>319</v>
      </c>
      <c r="B62" s="74"/>
      <c r="C62" s="94">
        <f>'VII-6. Labor Rates'!$D$28</f>
        <v>0</v>
      </c>
      <c r="D62" s="94">
        <f t="shared" si="2"/>
        <v>0</v>
      </c>
    </row>
    <row r="63" spans="1:4" ht="12.75">
      <c r="A63" s="191" t="s">
        <v>320</v>
      </c>
      <c r="B63" s="74"/>
      <c r="C63" s="94">
        <f>'VII-6. Labor Rates'!$D$28</f>
        <v>0</v>
      </c>
      <c r="D63" s="94">
        <f t="shared" si="2"/>
        <v>0</v>
      </c>
    </row>
    <row r="64" spans="1:4" ht="12.75">
      <c r="A64" s="191" t="s">
        <v>321</v>
      </c>
      <c r="B64" s="74"/>
      <c r="C64" s="94">
        <f>'VII-6. Labor Rates'!$D$28</f>
        <v>0</v>
      </c>
      <c r="D64" s="94">
        <f t="shared" si="2"/>
        <v>0</v>
      </c>
    </row>
    <row r="65" spans="1:4" ht="12.75">
      <c r="A65" s="191" t="s">
        <v>322</v>
      </c>
      <c r="B65" s="74"/>
      <c r="C65" s="94">
        <f>'VII-6. Labor Rates'!$D$28</f>
        <v>0</v>
      </c>
      <c r="D65" s="94">
        <f t="shared" si="2"/>
        <v>0</v>
      </c>
    </row>
    <row r="66" spans="1:4" ht="12.75">
      <c r="A66" s="191" t="s">
        <v>323</v>
      </c>
      <c r="B66" s="74"/>
      <c r="C66" s="94">
        <f>'VII-6. Labor Rates'!$D$28</f>
        <v>0</v>
      </c>
      <c r="D66" s="94">
        <f t="shared" si="2"/>
        <v>0</v>
      </c>
    </row>
    <row r="67" spans="1:4" ht="12.75">
      <c r="A67" s="191" t="s">
        <v>324</v>
      </c>
      <c r="B67" s="74"/>
      <c r="C67" s="94">
        <f>'VII-6. Labor Rates'!$D$28</f>
        <v>0</v>
      </c>
      <c r="D67" s="94">
        <f t="shared" si="2"/>
        <v>0</v>
      </c>
    </row>
    <row r="68" spans="1:4" ht="12.75">
      <c r="A68" s="191" t="s">
        <v>325</v>
      </c>
      <c r="B68" s="74"/>
      <c r="C68" s="94">
        <f>'VII-6. Labor Rates'!$D$28</f>
        <v>0</v>
      </c>
      <c r="D68" s="94">
        <f t="shared" si="2"/>
        <v>0</v>
      </c>
    </row>
    <row r="69" spans="1:4" ht="12.75">
      <c r="A69" s="191" t="s">
        <v>326</v>
      </c>
      <c r="B69" s="74"/>
      <c r="C69" s="94">
        <f>'VII-6. Labor Rates'!$D$28</f>
        <v>0</v>
      </c>
      <c r="D69" s="94">
        <f t="shared" si="2"/>
        <v>0</v>
      </c>
    </row>
    <row r="70" spans="1:4" ht="12.75">
      <c r="A70" s="191" t="s">
        <v>327</v>
      </c>
      <c r="B70" s="74"/>
      <c r="C70" s="94">
        <f>'VII-6. Labor Rates'!$D$28</f>
        <v>0</v>
      </c>
      <c r="D70" s="94">
        <f t="shared" si="2"/>
        <v>0</v>
      </c>
    </row>
    <row r="71" spans="1:4" ht="22.5">
      <c r="A71" s="191" t="s">
        <v>328</v>
      </c>
      <c r="B71" s="74"/>
      <c r="C71" s="94">
        <f>'VII-6. Labor Rates'!$D$28</f>
        <v>0</v>
      </c>
      <c r="D71" s="94">
        <f t="shared" si="2"/>
        <v>0</v>
      </c>
    </row>
    <row r="72" spans="1:4" ht="12.75">
      <c r="A72" s="191" t="s">
        <v>329</v>
      </c>
      <c r="B72" s="74"/>
      <c r="C72" s="94">
        <f>'VII-6. Labor Rates'!$D$28</f>
        <v>0</v>
      </c>
      <c r="D72" s="94">
        <f t="shared" si="2"/>
        <v>0</v>
      </c>
    </row>
    <row r="73" spans="1:4" ht="12.75">
      <c r="A73" s="191" t="s">
        <v>330</v>
      </c>
      <c r="B73" s="74"/>
      <c r="C73" s="94">
        <f>'VII-6. Labor Rates'!$D$28</f>
        <v>0</v>
      </c>
      <c r="D73" s="94">
        <f t="shared" si="2"/>
        <v>0</v>
      </c>
    </row>
    <row r="74" spans="1:14" ht="12.75">
      <c r="A74" s="191" t="s">
        <v>331</v>
      </c>
      <c r="B74" s="74"/>
      <c r="C74" s="94">
        <f>'VII-6. Labor Rates'!$D$28</f>
        <v>0</v>
      </c>
      <c r="D74" s="94">
        <f aca="true" t="shared" si="3" ref="D74:D86">B74*C74</f>
        <v>0</v>
      </c>
      <c r="F74" s="107"/>
      <c r="G74" s="107"/>
      <c r="H74" s="107"/>
      <c r="I74" s="107"/>
      <c r="J74" s="107"/>
      <c r="K74" s="107"/>
      <c r="L74" s="107"/>
      <c r="M74" s="107"/>
      <c r="N74" s="107"/>
    </row>
    <row r="75" spans="1:4" ht="12.75">
      <c r="A75" s="191" t="s">
        <v>332</v>
      </c>
      <c r="B75" s="74"/>
      <c r="C75" s="94">
        <f>'VII-6. Labor Rates'!$D$28</f>
        <v>0</v>
      </c>
      <c r="D75" s="94">
        <f t="shared" si="3"/>
        <v>0</v>
      </c>
    </row>
    <row r="76" spans="1:4" ht="12.75">
      <c r="A76" s="191" t="s">
        <v>333</v>
      </c>
      <c r="B76" s="74"/>
      <c r="C76" s="94">
        <f>'VII-6. Labor Rates'!$D$28</f>
        <v>0</v>
      </c>
      <c r="D76" s="94">
        <f t="shared" si="3"/>
        <v>0</v>
      </c>
    </row>
    <row r="77" spans="1:4" ht="12.75">
      <c r="A77" s="191" t="s">
        <v>334</v>
      </c>
      <c r="B77" s="74"/>
      <c r="C77" s="94">
        <f>'VII-6. Labor Rates'!$D$28</f>
        <v>0</v>
      </c>
      <c r="D77" s="94">
        <f t="shared" si="3"/>
        <v>0</v>
      </c>
    </row>
    <row r="78" spans="1:4" ht="12.75">
      <c r="A78" s="191" t="s">
        <v>335</v>
      </c>
      <c r="B78" s="74"/>
      <c r="C78" s="94">
        <f>'VII-6. Labor Rates'!$D$28</f>
        <v>0</v>
      </c>
      <c r="D78" s="94">
        <f t="shared" si="3"/>
        <v>0</v>
      </c>
    </row>
    <row r="79" spans="1:4" ht="12.75">
      <c r="A79" s="191" t="s">
        <v>336</v>
      </c>
      <c r="B79" s="74"/>
      <c r="C79" s="94">
        <f>'VII-6. Labor Rates'!$D$28</f>
        <v>0</v>
      </c>
      <c r="D79" s="94">
        <f t="shared" si="3"/>
        <v>0</v>
      </c>
    </row>
    <row r="80" spans="1:4" ht="33.75">
      <c r="A80" s="191" t="s">
        <v>337</v>
      </c>
      <c r="B80" s="74"/>
      <c r="C80" s="94">
        <f>'VII-6. Labor Rates'!$D$28</f>
        <v>0</v>
      </c>
      <c r="D80" s="94">
        <f t="shared" si="3"/>
        <v>0</v>
      </c>
    </row>
    <row r="81" spans="1:4" ht="12.75">
      <c r="A81" s="191" t="s">
        <v>338</v>
      </c>
      <c r="B81" s="74"/>
      <c r="C81" s="94">
        <f>'VII-6. Labor Rates'!$D$28</f>
        <v>0</v>
      </c>
      <c r="D81" s="94">
        <f>B81*C81</f>
        <v>0</v>
      </c>
    </row>
    <row r="82" spans="1:4" ht="12.75">
      <c r="A82" s="191" t="s">
        <v>339</v>
      </c>
      <c r="B82" s="74"/>
      <c r="C82" s="94">
        <f>'VII-6. Labor Rates'!$D$28</f>
        <v>0</v>
      </c>
      <c r="D82" s="94">
        <f>B82*C82</f>
        <v>0</v>
      </c>
    </row>
    <row r="83" spans="1:4" ht="12.75">
      <c r="A83" s="191" t="s">
        <v>8</v>
      </c>
      <c r="B83" s="74"/>
      <c r="C83" s="94">
        <f>'VII-6. Labor Rates'!$D$28</f>
        <v>0</v>
      </c>
      <c r="D83" s="94">
        <f>B83*C83</f>
        <v>0</v>
      </c>
    </row>
    <row r="84" spans="1:4" ht="12.75">
      <c r="A84" s="191"/>
      <c r="B84" s="74"/>
      <c r="C84" s="94">
        <f>'VII-6. Labor Rates'!$D$28</f>
        <v>0</v>
      </c>
      <c r="D84" s="94">
        <f>B84*C84</f>
        <v>0</v>
      </c>
    </row>
    <row r="85" spans="1:4" ht="12.75">
      <c r="A85" s="191"/>
      <c r="B85" s="74"/>
      <c r="C85" s="94">
        <f>'VII-6. Labor Rates'!$D$28</f>
        <v>0</v>
      </c>
      <c r="D85" s="94">
        <f>B85*C85</f>
        <v>0</v>
      </c>
    </row>
    <row r="86" spans="1:4" ht="12.75">
      <c r="A86" s="191"/>
      <c r="B86" s="74"/>
      <c r="C86" s="94">
        <f>'VII-6. Labor Rates'!$D$28</f>
        <v>0</v>
      </c>
      <c r="D86" s="94">
        <f t="shared" si="3"/>
        <v>0</v>
      </c>
    </row>
    <row r="87" spans="1:4" ht="12.75">
      <c r="A87" s="20" t="s">
        <v>15</v>
      </c>
      <c r="B87" s="111"/>
      <c r="C87" s="111"/>
      <c r="D87" s="112" t="s">
        <v>26</v>
      </c>
    </row>
    <row r="88" spans="1:4" ht="12.75">
      <c r="A88" s="59" t="s">
        <v>42</v>
      </c>
      <c r="B88" s="75">
        <f>SUM(B8:B86)</f>
        <v>0</v>
      </c>
      <c r="C88" s="94">
        <f>'VII-6. Labor Rates'!$D$28</f>
        <v>0</v>
      </c>
      <c r="D88" s="94">
        <f>SUM(D8:D87)</f>
        <v>0</v>
      </c>
    </row>
    <row r="89" ht="18.75" customHeight="1"/>
    <row r="90" spans="1:5" ht="12.75">
      <c r="A90" s="2" t="s">
        <v>11</v>
      </c>
      <c r="B90" s="8"/>
      <c r="C90" s="8"/>
      <c r="D90" s="8"/>
      <c r="E90" s="8"/>
    </row>
    <row r="91" spans="1:8" s="7" customFormat="1" ht="24.75" customHeight="1">
      <c r="A91" s="199" t="s">
        <v>190</v>
      </c>
      <c r="B91" s="199"/>
      <c r="C91" s="199"/>
      <c r="D91" s="199"/>
      <c r="E91" s="199"/>
      <c r="F91" s="199"/>
      <c r="G91" s="199"/>
      <c r="H91" s="199"/>
    </row>
    <row r="92" spans="1:8" s="7" customFormat="1" ht="39" customHeight="1">
      <c r="A92" s="200" t="s">
        <v>340</v>
      </c>
      <c r="B92" s="201"/>
      <c r="C92" s="201"/>
      <c r="D92" s="201"/>
      <c r="E92" s="201"/>
      <c r="F92" s="201"/>
      <c r="G92" s="201"/>
      <c r="H92" s="201"/>
    </row>
    <row r="93" spans="1:13" ht="12.75">
      <c r="A93" s="200" t="s">
        <v>106</v>
      </c>
      <c r="B93" s="201"/>
      <c r="C93" s="201"/>
      <c r="D93" s="201"/>
      <c r="E93" s="201"/>
      <c r="F93" s="201"/>
      <c r="G93" s="201"/>
      <c r="H93" s="201"/>
      <c r="I93" s="44"/>
      <c r="J93" s="44"/>
      <c r="K93" s="44"/>
      <c r="L93" s="44"/>
      <c r="M93" s="44"/>
    </row>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sheetData>
  <mergeCells count="3">
    <mergeCell ref="A91:H91"/>
    <mergeCell ref="A93:H93"/>
    <mergeCell ref="A92:H92"/>
  </mergeCells>
  <printOptions/>
  <pageMargins left="0.5" right="0.5" top="1" bottom="1" header="0.5" footer="0.5"/>
  <pageSetup horizontalDpi="300" verticalDpi="300" orientation="landscape" r:id="rId1"/>
  <headerFooter alignWithMargins="0">
    <oddHeader>&amp;C&amp;"Arial,Bold"&amp;9
</oddHeader>
    <oddFooter>&amp;L&amp;A&amp;C&amp;P of &amp;N&amp;RRFP 010708-NCRO</oddFooter>
  </headerFooter>
</worksheet>
</file>

<file path=xl/worksheets/sheet4.xml><?xml version="1.0" encoding="utf-8"?>
<worksheet xmlns="http://schemas.openxmlformats.org/spreadsheetml/2006/main" xmlns:r="http://schemas.openxmlformats.org/officeDocument/2006/relationships">
  <dimension ref="A1:N1067"/>
  <sheetViews>
    <sheetView showGridLines="0" workbookViewId="0" topLeftCell="A1">
      <selection activeCell="A1" sqref="A1"/>
    </sheetView>
  </sheetViews>
  <sheetFormatPr defaultColWidth="9.140625" defaultRowHeight="12.75"/>
  <cols>
    <col min="1" max="1" width="58.8515625" style="6" bestFit="1" customWidth="1"/>
    <col min="2" max="2" width="10.7109375" style="6" customWidth="1"/>
    <col min="3" max="4" width="9.7109375" style="6" customWidth="1"/>
    <col min="5" max="16384" width="9.140625" style="6" customWidth="1"/>
  </cols>
  <sheetData>
    <row r="1" spans="1:2" ht="15">
      <c r="A1" s="50" t="str">
        <f>TOC!A1</f>
        <v>Phoenix Program Cost Workbook</v>
      </c>
      <c r="B1" s="50"/>
    </row>
    <row r="2" spans="1:2" ht="15">
      <c r="A2" s="50" t="s">
        <v>258</v>
      </c>
      <c r="B2" s="50"/>
    </row>
    <row r="3" spans="1:2" ht="17.25" customHeight="1">
      <c r="A3" s="51" t="str">
        <f>TOC!$B$3</f>
        <v>&lt;Bidder Name&gt;</v>
      </c>
      <c r="B3" s="51"/>
    </row>
    <row r="4" spans="1:2" ht="17.25" customHeight="1">
      <c r="A4" s="51" t="str">
        <f>TOC!$B$4</f>
        <v>&lt;Select Pricing Scenario&gt;</v>
      </c>
      <c r="B4" s="51"/>
    </row>
    <row r="5" spans="1:4" s="9" customFormat="1" ht="12.75">
      <c r="A5" s="107"/>
      <c r="B5" s="185"/>
      <c r="C5" s="185"/>
      <c r="D5" s="53"/>
    </row>
    <row r="6" spans="1:4" s="3" customFormat="1" ht="12.75">
      <c r="A6" s="65" t="s">
        <v>259</v>
      </c>
      <c r="B6" s="14"/>
      <c r="C6" s="46"/>
      <c r="D6" s="31"/>
    </row>
    <row r="7" spans="1:4" ht="33.75">
      <c r="A7" s="58" t="s">
        <v>9</v>
      </c>
      <c r="B7" s="58" t="s">
        <v>14</v>
      </c>
      <c r="C7" s="28" t="s">
        <v>86</v>
      </c>
      <c r="D7" s="58" t="s">
        <v>41</v>
      </c>
    </row>
    <row r="8" spans="1:4" ht="12.75">
      <c r="A8" s="65" t="s">
        <v>107</v>
      </c>
      <c r="B8" s="75">
        <f>B86</f>
        <v>0</v>
      </c>
      <c r="C8" s="94">
        <f>C86</f>
        <v>0</v>
      </c>
      <c r="D8" s="94">
        <f>D86</f>
        <v>0</v>
      </c>
    </row>
    <row r="9" spans="1:4" ht="12.75">
      <c r="A9" s="65" t="s">
        <v>108</v>
      </c>
      <c r="B9" s="75">
        <f>B147</f>
        <v>0</v>
      </c>
      <c r="C9" s="94">
        <f>C147</f>
        <v>0</v>
      </c>
      <c r="D9" s="94">
        <f>D147</f>
        <v>0</v>
      </c>
    </row>
    <row r="10" spans="1:4" ht="12.75">
      <c r="A10" s="65" t="s">
        <v>109</v>
      </c>
      <c r="B10" s="75">
        <f>B208</f>
        <v>0</v>
      </c>
      <c r="C10" s="94">
        <f>C208</f>
        <v>0</v>
      </c>
      <c r="D10" s="94">
        <f>D208</f>
        <v>0</v>
      </c>
    </row>
    <row r="11" spans="1:4" ht="12.75">
      <c r="A11" s="65" t="s">
        <v>110</v>
      </c>
      <c r="B11" s="75">
        <f>B269</f>
        <v>0</v>
      </c>
      <c r="C11" s="94">
        <f>C269</f>
        <v>0</v>
      </c>
      <c r="D11" s="94">
        <f>D269</f>
        <v>0</v>
      </c>
    </row>
    <row r="12" spans="1:4" ht="12.75">
      <c r="A12" s="65" t="s">
        <v>111</v>
      </c>
      <c r="B12" s="75">
        <f>B330</f>
        <v>0</v>
      </c>
      <c r="C12" s="94">
        <f>C330</f>
        <v>0</v>
      </c>
      <c r="D12" s="94">
        <f>D330</f>
        <v>0</v>
      </c>
    </row>
    <row r="13" spans="1:4" ht="12.75">
      <c r="A13" s="65" t="s">
        <v>112</v>
      </c>
      <c r="B13" s="75">
        <f>B391</f>
        <v>0</v>
      </c>
      <c r="C13" s="94">
        <f>C391</f>
        <v>0</v>
      </c>
      <c r="D13" s="94">
        <f>D391</f>
        <v>0</v>
      </c>
    </row>
    <row r="14" spans="1:4" ht="12.75">
      <c r="A14" s="65" t="s">
        <v>113</v>
      </c>
      <c r="B14" s="75">
        <f>B452</f>
        <v>0</v>
      </c>
      <c r="C14" s="94">
        <f>C452</f>
        <v>0</v>
      </c>
      <c r="D14" s="94">
        <f>D452</f>
        <v>0</v>
      </c>
    </row>
    <row r="15" spans="1:4" ht="12.75">
      <c r="A15" s="65" t="s">
        <v>114</v>
      </c>
      <c r="B15" s="75">
        <f>B513</f>
        <v>0</v>
      </c>
      <c r="C15" s="94">
        <f>C513</f>
        <v>0</v>
      </c>
      <c r="D15" s="94">
        <f>D513</f>
        <v>0</v>
      </c>
    </row>
    <row r="16" spans="1:4" ht="12.75">
      <c r="A16" s="65" t="s">
        <v>115</v>
      </c>
      <c r="B16" s="75">
        <f>B574</f>
        <v>0</v>
      </c>
      <c r="C16" s="94">
        <f>C574</f>
        <v>0</v>
      </c>
      <c r="D16" s="94">
        <f>D574</f>
        <v>0</v>
      </c>
    </row>
    <row r="17" spans="1:4" ht="12.75">
      <c r="A17" s="65" t="s">
        <v>116</v>
      </c>
      <c r="B17" s="75">
        <f>B635</f>
        <v>0</v>
      </c>
      <c r="C17" s="94">
        <f>C635</f>
        <v>0</v>
      </c>
      <c r="D17" s="94">
        <f>D635</f>
        <v>0</v>
      </c>
    </row>
    <row r="18" spans="1:4" ht="12.75">
      <c r="A18" s="65" t="s">
        <v>122</v>
      </c>
      <c r="B18" s="75">
        <f>B696</f>
        <v>0</v>
      </c>
      <c r="C18" s="94">
        <f>C696</f>
        <v>0</v>
      </c>
      <c r="D18" s="94">
        <f>D696</f>
        <v>0</v>
      </c>
    </row>
    <row r="19" spans="1:4" ht="12.75">
      <c r="A19" s="65" t="s">
        <v>117</v>
      </c>
      <c r="B19" s="75">
        <f>B757</f>
        <v>0</v>
      </c>
      <c r="C19" s="94">
        <f>C757</f>
        <v>0</v>
      </c>
      <c r="D19" s="94">
        <f>D757</f>
        <v>0</v>
      </c>
    </row>
    <row r="20" spans="1:10" ht="12.75">
      <c r="A20" s="65" t="s">
        <v>118</v>
      </c>
      <c r="B20" s="75">
        <f>B818</f>
        <v>0</v>
      </c>
      <c r="C20" s="94">
        <f>C818</f>
        <v>0</v>
      </c>
      <c r="D20" s="94">
        <f>D818</f>
        <v>0</v>
      </c>
      <c r="G20" s="107"/>
      <c r="H20" s="107"/>
      <c r="I20" s="107"/>
      <c r="J20" s="107"/>
    </row>
    <row r="21" spans="1:4" ht="12.75">
      <c r="A21" s="65" t="s">
        <v>119</v>
      </c>
      <c r="B21" s="75">
        <f>B879</f>
        <v>0</v>
      </c>
      <c r="C21" s="94">
        <f>C879</f>
        <v>0</v>
      </c>
      <c r="D21" s="94">
        <f>D879</f>
        <v>0</v>
      </c>
    </row>
    <row r="22" spans="1:4" ht="12.75">
      <c r="A22" s="65" t="s">
        <v>120</v>
      </c>
      <c r="B22" s="75">
        <f>B940</f>
        <v>0</v>
      </c>
      <c r="C22" s="94">
        <f>C940</f>
        <v>0</v>
      </c>
      <c r="D22" s="94">
        <f>D940</f>
        <v>0</v>
      </c>
    </row>
    <row r="23" spans="1:4" ht="12.75">
      <c r="A23" s="65" t="s">
        <v>121</v>
      </c>
      <c r="B23" s="75">
        <f>B1001</f>
        <v>0</v>
      </c>
      <c r="C23" s="94">
        <f>C1001</f>
        <v>0</v>
      </c>
      <c r="D23" s="94">
        <f>D1001</f>
        <v>0</v>
      </c>
    </row>
    <row r="24" spans="1:4" ht="12.75">
      <c r="A24" s="65" t="s">
        <v>191</v>
      </c>
      <c r="B24" s="75">
        <f>B1062</f>
        <v>0</v>
      </c>
      <c r="C24" s="94">
        <f>C1062</f>
        <v>0</v>
      </c>
      <c r="D24" s="94">
        <f>D1062</f>
        <v>0</v>
      </c>
    </row>
    <row r="25" spans="1:4" ht="12.75">
      <c r="A25" s="59" t="s">
        <v>42</v>
      </c>
      <c r="B25" s="75">
        <f>SUM(B8:B24)</f>
        <v>0</v>
      </c>
      <c r="C25" s="94">
        <f>'VII-6. Labor Rates'!$D$52</f>
        <v>0</v>
      </c>
      <c r="D25" s="94">
        <f>SUM(D8:D24)</f>
        <v>0</v>
      </c>
    </row>
    <row r="27" spans="1:4" s="3" customFormat="1" ht="12.75">
      <c r="A27" s="65" t="str">
        <f>A8</f>
        <v>Optional Configuration Project 1: Accounts Payable</v>
      </c>
      <c r="B27" s="110"/>
      <c r="C27" s="46"/>
      <c r="D27" s="31"/>
    </row>
    <row r="28" spans="1:14" ht="33.75">
      <c r="A28" s="58" t="s">
        <v>9</v>
      </c>
      <c r="B28" s="58" t="s">
        <v>14</v>
      </c>
      <c r="C28" s="28" t="s">
        <v>86</v>
      </c>
      <c r="D28" s="58" t="s">
        <v>41</v>
      </c>
      <c r="G28" s="107"/>
      <c r="H28" s="107"/>
      <c r="I28" s="107"/>
      <c r="J28" s="107"/>
      <c r="K28" s="107"/>
      <c r="L28" s="107"/>
      <c r="M28" s="107"/>
      <c r="N28" s="107"/>
    </row>
    <row r="29" spans="1:4" ht="12.75">
      <c r="A29" s="191" t="s">
        <v>265</v>
      </c>
      <c r="B29" s="74"/>
      <c r="C29" s="94">
        <f>'VII-6. Labor Rates'!$D$28</f>
        <v>0</v>
      </c>
      <c r="D29" s="94">
        <f>B29*C29</f>
        <v>0</v>
      </c>
    </row>
    <row r="30" spans="1:14" ht="12.75">
      <c r="A30" s="191" t="s">
        <v>266</v>
      </c>
      <c r="B30" s="74"/>
      <c r="C30" s="94">
        <f>'VII-6. Labor Rates'!$D$28</f>
        <v>0</v>
      </c>
      <c r="D30" s="94">
        <f aca="true" t="shared" si="0" ref="D30:D76">B30*C30</f>
        <v>0</v>
      </c>
      <c r="F30" s="107"/>
      <c r="G30" s="107"/>
      <c r="H30" s="107"/>
      <c r="I30" s="107"/>
      <c r="J30" s="107"/>
      <c r="K30" s="107"/>
      <c r="L30" s="107"/>
      <c r="M30" s="107"/>
      <c r="N30" s="107"/>
    </row>
    <row r="31" spans="1:4" ht="22.5">
      <c r="A31" s="191" t="s">
        <v>267</v>
      </c>
      <c r="B31" s="74"/>
      <c r="C31" s="94">
        <f>'VII-6. Labor Rates'!$D$28</f>
        <v>0</v>
      </c>
      <c r="D31" s="94">
        <f t="shared" si="0"/>
        <v>0</v>
      </c>
    </row>
    <row r="32" spans="1:4" ht="12.75">
      <c r="A32" s="191" t="s">
        <v>270</v>
      </c>
      <c r="B32" s="74"/>
      <c r="C32" s="94">
        <f>'VII-6. Labor Rates'!$D$28</f>
        <v>0</v>
      </c>
      <c r="D32" s="94">
        <f t="shared" si="0"/>
        <v>0</v>
      </c>
    </row>
    <row r="33" spans="1:4" ht="12.75">
      <c r="A33" s="191" t="s">
        <v>273</v>
      </c>
      <c r="B33" s="74"/>
      <c r="C33" s="94">
        <f>'VII-6. Labor Rates'!$D$28</f>
        <v>0</v>
      </c>
      <c r="D33" s="94">
        <f t="shared" si="0"/>
        <v>0</v>
      </c>
    </row>
    <row r="34" spans="1:4" ht="12.75">
      <c r="A34" s="191" t="s">
        <v>274</v>
      </c>
      <c r="B34" s="74"/>
      <c r="C34" s="94">
        <f>'VII-6. Labor Rates'!$D$28</f>
        <v>0</v>
      </c>
      <c r="D34" s="94">
        <f t="shared" si="0"/>
        <v>0</v>
      </c>
    </row>
    <row r="35" spans="1:4" ht="12.75">
      <c r="A35" s="191" t="s">
        <v>275</v>
      </c>
      <c r="B35" s="74"/>
      <c r="C35" s="94">
        <f>'VII-6. Labor Rates'!$D$28</f>
        <v>0</v>
      </c>
      <c r="D35" s="94">
        <f t="shared" si="0"/>
        <v>0</v>
      </c>
    </row>
    <row r="36" spans="1:4" ht="12.75">
      <c r="A36" s="191" t="s">
        <v>276</v>
      </c>
      <c r="B36" s="74"/>
      <c r="C36" s="94">
        <f>'VII-6. Labor Rates'!$D$28</f>
        <v>0</v>
      </c>
      <c r="D36" s="94">
        <f t="shared" si="0"/>
        <v>0</v>
      </c>
    </row>
    <row r="37" spans="1:4" ht="12.75">
      <c r="A37" s="191" t="s">
        <v>278</v>
      </c>
      <c r="B37" s="74"/>
      <c r="C37" s="94">
        <f>'VII-6. Labor Rates'!$D$28</f>
        <v>0</v>
      </c>
      <c r="D37" s="94">
        <f t="shared" si="0"/>
        <v>0</v>
      </c>
    </row>
    <row r="38" spans="1:4" ht="12.75">
      <c r="A38" s="191" t="s">
        <v>282</v>
      </c>
      <c r="B38" s="74"/>
      <c r="C38" s="94">
        <f>'VII-6. Labor Rates'!$D$28</f>
        <v>0</v>
      </c>
      <c r="D38" s="94">
        <f t="shared" si="0"/>
        <v>0</v>
      </c>
    </row>
    <row r="39" spans="1:4" ht="12.75">
      <c r="A39" s="191" t="s">
        <v>283</v>
      </c>
      <c r="B39" s="74"/>
      <c r="C39" s="94">
        <f>'VII-6. Labor Rates'!$D$28</f>
        <v>0</v>
      </c>
      <c r="D39" s="94">
        <f t="shared" si="0"/>
        <v>0</v>
      </c>
    </row>
    <row r="40" spans="1:4" ht="12.75">
      <c r="A40" s="191" t="s">
        <v>285</v>
      </c>
      <c r="B40" s="74"/>
      <c r="C40" s="94">
        <f>'VII-6. Labor Rates'!$D$28</f>
        <v>0</v>
      </c>
      <c r="D40" s="94">
        <f t="shared" si="0"/>
        <v>0</v>
      </c>
    </row>
    <row r="41" spans="1:4" ht="33.75">
      <c r="A41" s="191" t="s">
        <v>286</v>
      </c>
      <c r="B41" s="74"/>
      <c r="C41" s="94">
        <f>'VII-6. Labor Rates'!$D$28</f>
        <v>0</v>
      </c>
      <c r="D41" s="94">
        <f t="shared" si="0"/>
        <v>0</v>
      </c>
    </row>
    <row r="42" spans="1:4" ht="22.5">
      <c r="A42" s="191" t="s">
        <v>287</v>
      </c>
      <c r="B42" s="74"/>
      <c r="C42" s="94">
        <f>'VII-6. Labor Rates'!$D$28</f>
        <v>0</v>
      </c>
      <c r="D42" s="94">
        <f t="shared" si="0"/>
        <v>0</v>
      </c>
    </row>
    <row r="43" spans="1:4" ht="12.75">
      <c r="A43" s="191" t="s">
        <v>288</v>
      </c>
      <c r="B43" s="74"/>
      <c r="C43" s="94">
        <f>'VII-6. Labor Rates'!$D$28</f>
        <v>0</v>
      </c>
      <c r="D43" s="94">
        <f t="shared" si="0"/>
        <v>0</v>
      </c>
    </row>
    <row r="44" spans="1:4" ht="12.75">
      <c r="A44" s="191" t="s">
        <v>289</v>
      </c>
      <c r="B44" s="74"/>
      <c r="C44" s="94">
        <f>'VII-6. Labor Rates'!$D$28</f>
        <v>0</v>
      </c>
      <c r="D44" s="94">
        <f t="shared" si="0"/>
        <v>0</v>
      </c>
    </row>
    <row r="45" spans="1:4" ht="12.75">
      <c r="A45" s="191" t="s">
        <v>290</v>
      </c>
      <c r="B45" s="74"/>
      <c r="C45" s="94">
        <f>'VII-6. Labor Rates'!$D$28</f>
        <v>0</v>
      </c>
      <c r="D45" s="94">
        <f t="shared" si="0"/>
        <v>0</v>
      </c>
    </row>
    <row r="46" spans="1:4" ht="22.5">
      <c r="A46" s="191" t="s">
        <v>291</v>
      </c>
      <c r="B46" s="74"/>
      <c r="C46" s="94">
        <f>'VII-6. Labor Rates'!$D$28</f>
        <v>0</v>
      </c>
      <c r="D46" s="94">
        <f t="shared" si="0"/>
        <v>0</v>
      </c>
    </row>
    <row r="47" spans="1:14" ht="12.75">
      <c r="A47" s="191" t="s">
        <v>292</v>
      </c>
      <c r="B47" s="74"/>
      <c r="C47" s="94">
        <f>'VII-6. Labor Rates'!$D$28</f>
        <v>0</v>
      </c>
      <c r="D47" s="94">
        <f t="shared" si="0"/>
        <v>0</v>
      </c>
      <c r="F47" s="107"/>
      <c r="G47" s="107"/>
      <c r="H47" s="107"/>
      <c r="I47" s="107"/>
      <c r="J47" s="107"/>
      <c r="K47" s="107"/>
      <c r="L47" s="107"/>
      <c r="M47" s="107"/>
      <c r="N47" s="107"/>
    </row>
    <row r="48" spans="1:4" ht="12.75">
      <c r="A48" s="191" t="s">
        <v>296</v>
      </c>
      <c r="B48" s="74"/>
      <c r="C48" s="94">
        <f>'VII-6. Labor Rates'!$D$28</f>
        <v>0</v>
      </c>
      <c r="D48" s="94">
        <f t="shared" si="0"/>
        <v>0</v>
      </c>
    </row>
    <row r="49" spans="1:4" ht="12.75">
      <c r="A49" s="191" t="s">
        <v>297</v>
      </c>
      <c r="B49" s="74"/>
      <c r="C49" s="94">
        <f>'VII-6. Labor Rates'!$D$28</f>
        <v>0</v>
      </c>
      <c r="D49" s="94">
        <f t="shared" si="0"/>
        <v>0</v>
      </c>
    </row>
    <row r="50" spans="1:4" ht="12.75">
      <c r="A50" s="191" t="s">
        <v>298</v>
      </c>
      <c r="B50" s="74"/>
      <c r="C50" s="94">
        <f>'VII-6. Labor Rates'!$D$28</f>
        <v>0</v>
      </c>
      <c r="D50" s="94">
        <f t="shared" si="0"/>
        <v>0</v>
      </c>
    </row>
    <row r="51" spans="1:4" ht="12.75">
      <c r="A51" s="191" t="s">
        <v>299</v>
      </c>
      <c r="B51" s="74"/>
      <c r="C51" s="94">
        <f>'VII-6. Labor Rates'!$D$28</f>
        <v>0</v>
      </c>
      <c r="D51" s="94">
        <f t="shared" si="0"/>
        <v>0</v>
      </c>
    </row>
    <row r="52" spans="1:4" ht="12.75">
      <c r="A52" s="191" t="s">
        <v>300</v>
      </c>
      <c r="B52" s="74"/>
      <c r="C52" s="94">
        <f>'VII-6. Labor Rates'!$D$28</f>
        <v>0</v>
      </c>
      <c r="D52" s="94">
        <f t="shared" si="0"/>
        <v>0</v>
      </c>
    </row>
    <row r="53" spans="1:4" ht="12.75">
      <c r="A53" s="191" t="s">
        <v>301</v>
      </c>
      <c r="B53" s="74"/>
      <c r="C53" s="94">
        <f>'VII-6. Labor Rates'!$D$28</f>
        <v>0</v>
      </c>
      <c r="D53" s="94">
        <f t="shared" si="0"/>
        <v>0</v>
      </c>
    </row>
    <row r="54" spans="1:4" ht="12.75">
      <c r="A54" s="191" t="s">
        <v>302</v>
      </c>
      <c r="B54" s="74"/>
      <c r="C54" s="94">
        <f>'VII-6. Labor Rates'!$D$28</f>
        <v>0</v>
      </c>
      <c r="D54" s="94">
        <f t="shared" si="0"/>
        <v>0</v>
      </c>
    </row>
    <row r="55" spans="1:4" ht="12.75">
      <c r="A55" s="191" t="s">
        <v>304</v>
      </c>
      <c r="B55" s="74"/>
      <c r="C55" s="94">
        <f>'VII-6. Labor Rates'!$D$28</f>
        <v>0</v>
      </c>
      <c r="D55" s="94">
        <f t="shared" si="0"/>
        <v>0</v>
      </c>
    </row>
    <row r="56" spans="1:14" ht="12.75">
      <c r="A56" s="191" t="s">
        <v>305</v>
      </c>
      <c r="B56" s="74"/>
      <c r="C56" s="94">
        <f>'VII-6. Labor Rates'!$D$28</f>
        <v>0</v>
      </c>
      <c r="D56" s="94">
        <f t="shared" si="0"/>
        <v>0</v>
      </c>
      <c r="F56" s="107"/>
      <c r="G56" s="107"/>
      <c r="H56" s="107"/>
      <c r="I56" s="107"/>
      <c r="J56" s="107"/>
      <c r="K56" s="107"/>
      <c r="L56" s="107"/>
      <c r="M56" s="107"/>
      <c r="N56" s="107"/>
    </row>
    <row r="57" spans="1:4" ht="12.75">
      <c r="A57" s="191" t="s">
        <v>306</v>
      </c>
      <c r="B57" s="74"/>
      <c r="C57" s="94">
        <f>'VII-6. Labor Rates'!$D$28</f>
        <v>0</v>
      </c>
      <c r="D57" s="94">
        <f t="shared" si="0"/>
        <v>0</v>
      </c>
    </row>
    <row r="58" spans="1:4" ht="12.75">
      <c r="A58" s="191" t="s">
        <v>307</v>
      </c>
      <c r="B58" s="74"/>
      <c r="C58" s="94">
        <f>'VII-6. Labor Rates'!$D$28</f>
        <v>0</v>
      </c>
      <c r="D58" s="94">
        <f t="shared" si="0"/>
        <v>0</v>
      </c>
    </row>
    <row r="59" spans="1:4" ht="12.75">
      <c r="A59" s="191" t="s">
        <v>308</v>
      </c>
      <c r="B59" s="74"/>
      <c r="C59" s="94">
        <f>'VII-6. Labor Rates'!$D$28</f>
        <v>0</v>
      </c>
      <c r="D59" s="94">
        <f t="shared" si="0"/>
        <v>0</v>
      </c>
    </row>
    <row r="60" spans="1:4" ht="12.75">
      <c r="A60" s="191" t="s">
        <v>309</v>
      </c>
      <c r="B60" s="74"/>
      <c r="C60" s="94">
        <f>'VII-6. Labor Rates'!$D$28</f>
        <v>0</v>
      </c>
      <c r="D60" s="94">
        <f t="shared" si="0"/>
        <v>0</v>
      </c>
    </row>
    <row r="61" spans="1:4" ht="12.75">
      <c r="A61" s="191" t="s">
        <v>310</v>
      </c>
      <c r="B61" s="74"/>
      <c r="C61" s="94">
        <f>'VII-6. Labor Rates'!$D$28</f>
        <v>0</v>
      </c>
      <c r="D61" s="94">
        <f t="shared" si="0"/>
        <v>0</v>
      </c>
    </row>
    <row r="62" spans="1:4" ht="12.75">
      <c r="A62" s="191" t="s">
        <v>311</v>
      </c>
      <c r="B62" s="74"/>
      <c r="C62" s="94">
        <f>'VII-6. Labor Rates'!$D$28</f>
        <v>0</v>
      </c>
      <c r="D62" s="94">
        <f t="shared" si="0"/>
        <v>0</v>
      </c>
    </row>
    <row r="63" spans="1:4" ht="12.75">
      <c r="A63" s="191" t="s">
        <v>312</v>
      </c>
      <c r="B63" s="74"/>
      <c r="C63" s="94">
        <f>'VII-6. Labor Rates'!$D$28</f>
        <v>0</v>
      </c>
      <c r="D63" s="94">
        <f t="shared" si="0"/>
        <v>0</v>
      </c>
    </row>
    <row r="64" spans="1:4" ht="12.75">
      <c r="A64" s="191" t="s">
        <v>314</v>
      </c>
      <c r="B64" s="74"/>
      <c r="C64" s="94">
        <f>'VII-6. Labor Rates'!$D$28</f>
        <v>0</v>
      </c>
      <c r="D64" s="94">
        <f t="shared" si="0"/>
        <v>0</v>
      </c>
    </row>
    <row r="65" spans="1:4" ht="12.75">
      <c r="A65" s="191" t="s">
        <v>315</v>
      </c>
      <c r="B65" s="74"/>
      <c r="C65" s="94">
        <f>'VII-6. Labor Rates'!$D$28</f>
        <v>0</v>
      </c>
      <c r="D65" s="94">
        <f t="shared" si="0"/>
        <v>0</v>
      </c>
    </row>
    <row r="66" spans="1:4" ht="12.75">
      <c r="A66" s="191" t="s">
        <v>316</v>
      </c>
      <c r="B66" s="74"/>
      <c r="C66" s="94">
        <f>'VII-6. Labor Rates'!$D$28</f>
        <v>0</v>
      </c>
      <c r="D66" s="94">
        <f t="shared" si="0"/>
        <v>0</v>
      </c>
    </row>
    <row r="67" spans="1:4" ht="12.75">
      <c r="A67" s="191" t="s">
        <v>317</v>
      </c>
      <c r="B67" s="74"/>
      <c r="C67" s="94">
        <f>'VII-6. Labor Rates'!$D$28</f>
        <v>0</v>
      </c>
      <c r="D67" s="94">
        <f t="shared" si="0"/>
        <v>0</v>
      </c>
    </row>
    <row r="68" spans="1:14" ht="12.75">
      <c r="A68" s="191" t="s">
        <v>318</v>
      </c>
      <c r="B68" s="74"/>
      <c r="C68" s="94">
        <f>'VII-6. Labor Rates'!$D$28</f>
        <v>0</v>
      </c>
      <c r="D68" s="94">
        <f t="shared" si="0"/>
        <v>0</v>
      </c>
      <c r="F68" s="107"/>
      <c r="G68" s="107"/>
      <c r="H68" s="107"/>
      <c r="I68" s="107"/>
      <c r="J68" s="107"/>
      <c r="K68" s="107"/>
      <c r="L68" s="107"/>
      <c r="M68" s="107"/>
      <c r="N68" s="107"/>
    </row>
    <row r="69" spans="1:4" ht="12.75">
      <c r="A69" s="191" t="s">
        <v>320</v>
      </c>
      <c r="B69" s="74"/>
      <c r="C69" s="94">
        <f>'VII-6. Labor Rates'!$D$28</f>
        <v>0</v>
      </c>
      <c r="D69" s="94">
        <f t="shared" si="0"/>
        <v>0</v>
      </c>
    </row>
    <row r="70" spans="1:4" ht="12.75">
      <c r="A70" s="191" t="s">
        <v>323</v>
      </c>
      <c r="B70" s="74"/>
      <c r="C70" s="94">
        <f>'VII-6. Labor Rates'!$D$28</f>
        <v>0</v>
      </c>
      <c r="D70" s="94">
        <f t="shared" si="0"/>
        <v>0</v>
      </c>
    </row>
    <row r="71" spans="1:4" ht="12.75">
      <c r="A71" s="191" t="s">
        <v>324</v>
      </c>
      <c r="B71" s="74"/>
      <c r="C71" s="94">
        <f>'VII-6. Labor Rates'!$D$28</f>
        <v>0</v>
      </c>
      <c r="D71" s="94">
        <f t="shared" si="0"/>
        <v>0</v>
      </c>
    </row>
    <row r="72" spans="1:4" ht="12.75">
      <c r="A72" s="191" t="s">
        <v>325</v>
      </c>
      <c r="B72" s="74"/>
      <c r="C72" s="94">
        <f>'VII-6. Labor Rates'!$D$28</f>
        <v>0</v>
      </c>
      <c r="D72" s="94">
        <f t="shared" si="0"/>
        <v>0</v>
      </c>
    </row>
    <row r="73" spans="1:4" ht="12.75">
      <c r="A73" s="191" t="s">
        <v>326</v>
      </c>
      <c r="B73" s="74"/>
      <c r="C73" s="94">
        <f>'VII-6. Labor Rates'!$D$28</f>
        <v>0</v>
      </c>
      <c r="D73" s="94">
        <f t="shared" si="0"/>
        <v>0</v>
      </c>
    </row>
    <row r="74" spans="1:4" ht="12.75">
      <c r="A74" s="191" t="s">
        <v>327</v>
      </c>
      <c r="B74" s="74"/>
      <c r="C74" s="94">
        <f>'VII-6. Labor Rates'!$D$28</f>
        <v>0</v>
      </c>
      <c r="D74" s="94">
        <f t="shared" si="0"/>
        <v>0</v>
      </c>
    </row>
    <row r="75" spans="1:4" ht="22.5">
      <c r="A75" s="191" t="s">
        <v>328</v>
      </c>
      <c r="B75" s="74"/>
      <c r="C75" s="94">
        <f>'VII-6. Labor Rates'!$D$28</f>
        <v>0</v>
      </c>
      <c r="D75" s="94">
        <f t="shared" si="0"/>
        <v>0</v>
      </c>
    </row>
    <row r="76" spans="1:4" ht="12.75">
      <c r="A76" s="191" t="s">
        <v>329</v>
      </c>
      <c r="B76" s="74"/>
      <c r="C76" s="94">
        <f>'VII-6. Labor Rates'!$D$28</f>
        <v>0</v>
      </c>
      <c r="D76" s="94">
        <f t="shared" si="0"/>
        <v>0</v>
      </c>
    </row>
    <row r="77" spans="1:4" ht="12.75">
      <c r="A77" s="191" t="s">
        <v>330</v>
      </c>
      <c r="B77" s="74"/>
      <c r="C77" s="94">
        <f>'VII-6. Labor Rates'!$D$28</f>
        <v>0</v>
      </c>
      <c r="D77" s="94">
        <f aca="true" t="shared" si="1" ref="D77:D84">B77*C77</f>
        <v>0</v>
      </c>
    </row>
    <row r="78" spans="1:14" ht="12.75">
      <c r="A78" s="191" t="s">
        <v>331</v>
      </c>
      <c r="B78" s="74"/>
      <c r="C78" s="94">
        <f>'VII-6. Labor Rates'!$D$28</f>
        <v>0</v>
      </c>
      <c r="D78" s="94">
        <f t="shared" si="1"/>
        <v>0</v>
      </c>
      <c r="F78" s="107"/>
      <c r="G78" s="107"/>
      <c r="H78" s="107"/>
      <c r="I78" s="107"/>
      <c r="J78" s="107"/>
      <c r="K78" s="107"/>
      <c r="L78" s="107"/>
      <c r="M78" s="107"/>
      <c r="N78" s="107"/>
    </row>
    <row r="79" spans="1:4" ht="12.75">
      <c r="A79" s="191" t="s">
        <v>332</v>
      </c>
      <c r="B79" s="74"/>
      <c r="C79" s="94">
        <f>'VII-6. Labor Rates'!$D$28</f>
        <v>0</v>
      </c>
      <c r="D79" s="94">
        <f t="shared" si="1"/>
        <v>0</v>
      </c>
    </row>
    <row r="80" spans="1:4" ht="12.75">
      <c r="A80" s="191" t="s">
        <v>333</v>
      </c>
      <c r="B80" s="74"/>
      <c r="C80" s="94">
        <f>'VII-6. Labor Rates'!$D$28</f>
        <v>0</v>
      </c>
      <c r="D80" s="94">
        <f t="shared" si="1"/>
        <v>0</v>
      </c>
    </row>
    <row r="81" spans="1:4" ht="12.75">
      <c r="A81" s="191" t="s">
        <v>8</v>
      </c>
      <c r="B81" s="74"/>
      <c r="C81" s="94">
        <f>'VII-6. Labor Rates'!$D$28</f>
        <v>0</v>
      </c>
      <c r="D81" s="94">
        <f t="shared" si="1"/>
        <v>0</v>
      </c>
    </row>
    <row r="82" spans="1:4" ht="12.75">
      <c r="A82" s="194"/>
      <c r="B82" s="74"/>
      <c r="C82" s="94">
        <f>'VII-6. Labor Rates'!$D$52</f>
        <v>0</v>
      </c>
      <c r="D82" s="94">
        <f t="shared" si="1"/>
        <v>0</v>
      </c>
    </row>
    <row r="83" spans="1:8" ht="12.75">
      <c r="A83" s="194"/>
      <c r="B83" s="74"/>
      <c r="C83" s="94">
        <f>'VII-6. Labor Rates'!$D$52</f>
        <v>0</v>
      </c>
      <c r="D83" s="94">
        <f t="shared" si="1"/>
        <v>0</v>
      </c>
      <c r="F83" s="107"/>
      <c r="G83" s="109"/>
      <c r="H83" s="109"/>
    </row>
    <row r="84" spans="1:8" ht="12.75">
      <c r="A84" s="194"/>
      <c r="B84" s="74"/>
      <c r="C84" s="94">
        <f>'VII-6. Labor Rates'!$D$52</f>
        <v>0</v>
      </c>
      <c r="D84" s="94">
        <f t="shared" si="1"/>
        <v>0</v>
      </c>
      <c r="F84" s="107"/>
      <c r="G84" s="109"/>
      <c r="H84" s="109"/>
    </row>
    <row r="85" spans="1:8" ht="12.75">
      <c r="A85" s="20" t="s">
        <v>15</v>
      </c>
      <c r="B85" s="60"/>
      <c r="C85" s="111"/>
      <c r="D85" s="112" t="s">
        <v>26</v>
      </c>
      <c r="F85" s="107"/>
      <c r="G85" s="107"/>
      <c r="H85" s="107"/>
    </row>
    <row r="86" spans="1:4" ht="12.75">
      <c r="A86" s="59" t="s">
        <v>42</v>
      </c>
      <c r="B86" s="75">
        <f>SUM(B29:B84)</f>
        <v>0</v>
      </c>
      <c r="C86" s="94">
        <f>'VII-6. Labor Rates'!$D$52</f>
        <v>0</v>
      </c>
      <c r="D86" s="94">
        <f>SUM(D29:D85)</f>
        <v>0</v>
      </c>
    </row>
    <row r="88" spans="1:4" s="3" customFormat="1" ht="12.75">
      <c r="A88" s="65" t="str">
        <f>A9</f>
        <v>Optional Configuration Project 2: Accounts Receivable</v>
      </c>
      <c r="B88" s="110"/>
      <c r="C88" s="46"/>
      <c r="D88" s="31"/>
    </row>
    <row r="89" spans="1:4" ht="33.75">
      <c r="A89" s="58" t="s">
        <v>9</v>
      </c>
      <c r="B89" s="58" t="s">
        <v>14</v>
      </c>
      <c r="C89" s="28" t="s">
        <v>86</v>
      </c>
      <c r="D89" s="58" t="s">
        <v>41</v>
      </c>
    </row>
    <row r="90" spans="1:4" ht="12.75">
      <c r="A90" s="191" t="s">
        <v>265</v>
      </c>
      <c r="B90" s="74"/>
      <c r="C90" s="94">
        <f>'VII-6. Labor Rates'!$D$28</f>
        <v>0</v>
      </c>
      <c r="D90" s="94">
        <f>B90*C90</f>
        <v>0</v>
      </c>
    </row>
    <row r="91" spans="1:14" ht="12.75">
      <c r="A91" s="191" t="s">
        <v>266</v>
      </c>
      <c r="B91" s="74"/>
      <c r="C91" s="94">
        <f>'VII-6. Labor Rates'!$D$28</f>
        <v>0</v>
      </c>
      <c r="D91" s="94">
        <f aca="true" t="shared" si="2" ref="D91:D141">B91*C91</f>
        <v>0</v>
      </c>
      <c r="F91" s="107"/>
      <c r="G91" s="107"/>
      <c r="H91" s="107"/>
      <c r="I91" s="107"/>
      <c r="J91" s="107"/>
      <c r="K91" s="107"/>
      <c r="L91" s="107"/>
      <c r="M91" s="107"/>
      <c r="N91" s="107"/>
    </row>
    <row r="92" spans="1:4" ht="22.5">
      <c r="A92" s="191" t="s">
        <v>267</v>
      </c>
      <c r="B92" s="74"/>
      <c r="C92" s="94">
        <f>'VII-6. Labor Rates'!$D$28</f>
        <v>0</v>
      </c>
      <c r="D92" s="94">
        <f t="shared" si="2"/>
        <v>0</v>
      </c>
    </row>
    <row r="93" spans="1:4" ht="12.75">
      <c r="A93" s="191" t="s">
        <v>270</v>
      </c>
      <c r="B93" s="74"/>
      <c r="C93" s="94">
        <f>'VII-6. Labor Rates'!$D$28</f>
        <v>0</v>
      </c>
      <c r="D93" s="94">
        <f t="shared" si="2"/>
        <v>0</v>
      </c>
    </row>
    <row r="94" spans="1:4" ht="12.75">
      <c r="A94" s="191" t="s">
        <v>273</v>
      </c>
      <c r="B94" s="74"/>
      <c r="C94" s="94">
        <f>'VII-6. Labor Rates'!$D$28</f>
        <v>0</v>
      </c>
      <c r="D94" s="94">
        <f t="shared" si="2"/>
        <v>0</v>
      </c>
    </row>
    <row r="95" spans="1:4" ht="12.75">
      <c r="A95" s="191" t="s">
        <v>274</v>
      </c>
      <c r="B95" s="74"/>
      <c r="C95" s="94">
        <f>'VII-6. Labor Rates'!$D$28</f>
        <v>0</v>
      </c>
      <c r="D95" s="94">
        <f t="shared" si="2"/>
        <v>0</v>
      </c>
    </row>
    <row r="96" spans="1:4" ht="12.75">
      <c r="A96" s="191" t="s">
        <v>275</v>
      </c>
      <c r="B96" s="74"/>
      <c r="C96" s="94">
        <f>'VII-6. Labor Rates'!$D$28</f>
        <v>0</v>
      </c>
      <c r="D96" s="94">
        <f t="shared" si="2"/>
        <v>0</v>
      </c>
    </row>
    <row r="97" spans="1:4" ht="12.75">
      <c r="A97" s="191" t="s">
        <v>276</v>
      </c>
      <c r="B97" s="74"/>
      <c r="C97" s="94">
        <f>'VII-6. Labor Rates'!$D$28</f>
        <v>0</v>
      </c>
      <c r="D97" s="94">
        <f t="shared" si="2"/>
        <v>0</v>
      </c>
    </row>
    <row r="98" spans="1:4" ht="12.75">
      <c r="A98" s="191" t="s">
        <v>278</v>
      </c>
      <c r="B98" s="74"/>
      <c r="C98" s="94">
        <f>'VII-6. Labor Rates'!$D$28</f>
        <v>0</v>
      </c>
      <c r="D98" s="94">
        <f t="shared" si="2"/>
        <v>0</v>
      </c>
    </row>
    <row r="99" spans="1:4" ht="12.75">
      <c r="A99" s="191" t="s">
        <v>282</v>
      </c>
      <c r="B99" s="74"/>
      <c r="C99" s="94">
        <f>'VII-6. Labor Rates'!$D$28</f>
        <v>0</v>
      </c>
      <c r="D99" s="94">
        <f t="shared" si="2"/>
        <v>0</v>
      </c>
    </row>
    <row r="100" spans="1:4" ht="12.75">
      <c r="A100" s="191" t="s">
        <v>283</v>
      </c>
      <c r="B100" s="74"/>
      <c r="C100" s="94">
        <f>'VII-6. Labor Rates'!$D$28</f>
        <v>0</v>
      </c>
      <c r="D100" s="94">
        <f t="shared" si="2"/>
        <v>0</v>
      </c>
    </row>
    <row r="101" spans="1:4" ht="12.75">
      <c r="A101" s="191" t="s">
        <v>285</v>
      </c>
      <c r="B101" s="74"/>
      <c r="C101" s="94">
        <f>'VII-6. Labor Rates'!$D$28</f>
        <v>0</v>
      </c>
      <c r="D101" s="94">
        <f t="shared" si="2"/>
        <v>0</v>
      </c>
    </row>
    <row r="102" spans="1:4" ht="33.75">
      <c r="A102" s="191" t="s">
        <v>286</v>
      </c>
      <c r="B102" s="74"/>
      <c r="C102" s="94">
        <f>'VII-6. Labor Rates'!$D$28</f>
        <v>0</v>
      </c>
      <c r="D102" s="94">
        <f t="shared" si="2"/>
        <v>0</v>
      </c>
    </row>
    <row r="103" spans="1:4" ht="22.5">
      <c r="A103" s="191" t="s">
        <v>287</v>
      </c>
      <c r="B103" s="74"/>
      <c r="C103" s="94">
        <f>'VII-6. Labor Rates'!$D$28</f>
        <v>0</v>
      </c>
      <c r="D103" s="94">
        <f t="shared" si="2"/>
        <v>0</v>
      </c>
    </row>
    <row r="104" spans="1:4" ht="12.75">
      <c r="A104" s="191" t="s">
        <v>288</v>
      </c>
      <c r="B104" s="74"/>
      <c r="C104" s="94">
        <f>'VII-6. Labor Rates'!$D$28</f>
        <v>0</v>
      </c>
      <c r="D104" s="94">
        <f t="shared" si="2"/>
        <v>0</v>
      </c>
    </row>
    <row r="105" spans="1:4" ht="12.75">
      <c r="A105" s="191" t="s">
        <v>289</v>
      </c>
      <c r="B105" s="74"/>
      <c r="C105" s="94">
        <f>'VII-6. Labor Rates'!$D$28</f>
        <v>0</v>
      </c>
      <c r="D105" s="94">
        <f t="shared" si="2"/>
        <v>0</v>
      </c>
    </row>
    <row r="106" spans="1:4" ht="12.75">
      <c r="A106" s="191" t="s">
        <v>290</v>
      </c>
      <c r="B106" s="74"/>
      <c r="C106" s="94">
        <f>'VII-6. Labor Rates'!$D$28</f>
        <v>0</v>
      </c>
      <c r="D106" s="94">
        <f t="shared" si="2"/>
        <v>0</v>
      </c>
    </row>
    <row r="107" spans="1:4" ht="22.5">
      <c r="A107" s="191" t="s">
        <v>291</v>
      </c>
      <c r="B107" s="74"/>
      <c r="C107" s="94">
        <f>'VII-6. Labor Rates'!$D$28</f>
        <v>0</v>
      </c>
      <c r="D107" s="94">
        <f t="shared" si="2"/>
        <v>0</v>
      </c>
    </row>
    <row r="108" spans="1:14" ht="12.75">
      <c r="A108" s="191" t="s">
        <v>292</v>
      </c>
      <c r="B108" s="74"/>
      <c r="C108" s="94">
        <f>'VII-6. Labor Rates'!$D$28</f>
        <v>0</v>
      </c>
      <c r="D108" s="94">
        <f t="shared" si="2"/>
        <v>0</v>
      </c>
      <c r="F108" s="107"/>
      <c r="G108" s="107"/>
      <c r="H108" s="107"/>
      <c r="I108" s="107"/>
      <c r="J108" s="107"/>
      <c r="K108" s="107"/>
      <c r="L108" s="107"/>
      <c r="M108" s="107"/>
      <c r="N108" s="107"/>
    </row>
    <row r="109" spans="1:4" ht="12.75">
      <c r="A109" s="191" t="s">
        <v>296</v>
      </c>
      <c r="B109" s="74"/>
      <c r="C109" s="94">
        <f>'VII-6. Labor Rates'!$D$28</f>
        <v>0</v>
      </c>
      <c r="D109" s="94">
        <f t="shared" si="2"/>
        <v>0</v>
      </c>
    </row>
    <row r="110" spans="1:4" ht="12.75">
      <c r="A110" s="191" t="s">
        <v>297</v>
      </c>
      <c r="B110" s="74"/>
      <c r="C110" s="94">
        <f>'VII-6. Labor Rates'!$D$28</f>
        <v>0</v>
      </c>
      <c r="D110" s="94">
        <f t="shared" si="2"/>
        <v>0</v>
      </c>
    </row>
    <row r="111" spans="1:4" ht="12.75">
      <c r="A111" s="191" t="s">
        <v>298</v>
      </c>
      <c r="B111" s="74"/>
      <c r="C111" s="94">
        <f>'VII-6. Labor Rates'!$D$28</f>
        <v>0</v>
      </c>
      <c r="D111" s="94">
        <f t="shared" si="2"/>
        <v>0</v>
      </c>
    </row>
    <row r="112" spans="1:4" ht="12.75">
      <c r="A112" s="191" t="s">
        <v>299</v>
      </c>
      <c r="B112" s="74"/>
      <c r="C112" s="94">
        <f>'VII-6. Labor Rates'!$D$28</f>
        <v>0</v>
      </c>
      <c r="D112" s="94">
        <f t="shared" si="2"/>
        <v>0</v>
      </c>
    </row>
    <row r="113" spans="1:4" ht="12.75">
      <c r="A113" s="191" t="s">
        <v>300</v>
      </c>
      <c r="B113" s="74"/>
      <c r="C113" s="94">
        <f>'VII-6. Labor Rates'!$D$28</f>
        <v>0</v>
      </c>
      <c r="D113" s="94">
        <f t="shared" si="2"/>
        <v>0</v>
      </c>
    </row>
    <row r="114" spans="1:4" ht="12.75">
      <c r="A114" s="191" t="s">
        <v>301</v>
      </c>
      <c r="B114" s="74"/>
      <c r="C114" s="94">
        <f>'VII-6. Labor Rates'!$D$28</f>
        <v>0</v>
      </c>
      <c r="D114" s="94">
        <f t="shared" si="2"/>
        <v>0</v>
      </c>
    </row>
    <row r="115" spans="1:4" ht="12.75">
      <c r="A115" s="191" t="s">
        <v>302</v>
      </c>
      <c r="B115" s="74"/>
      <c r="C115" s="94">
        <f>'VII-6. Labor Rates'!$D$28</f>
        <v>0</v>
      </c>
      <c r="D115" s="94">
        <f t="shared" si="2"/>
        <v>0</v>
      </c>
    </row>
    <row r="116" spans="1:4" ht="12.75">
      <c r="A116" s="191" t="s">
        <v>304</v>
      </c>
      <c r="B116" s="74"/>
      <c r="C116" s="94">
        <f>'VII-6. Labor Rates'!$D$28</f>
        <v>0</v>
      </c>
      <c r="D116" s="94">
        <f t="shared" si="2"/>
        <v>0</v>
      </c>
    </row>
    <row r="117" spans="1:14" ht="12.75">
      <c r="A117" s="191" t="s">
        <v>305</v>
      </c>
      <c r="B117" s="74"/>
      <c r="C117" s="94">
        <f>'VII-6. Labor Rates'!$D$28</f>
        <v>0</v>
      </c>
      <c r="D117" s="94">
        <f t="shared" si="2"/>
        <v>0</v>
      </c>
      <c r="F117" s="107"/>
      <c r="G117" s="107"/>
      <c r="H117" s="107"/>
      <c r="I117" s="107"/>
      <c r="J117" s="107"/>
      <c r="K117" s="107"/>
      <c r="L117" s="107"/>
      <c r="M117" s="107"/>
      <c r="N117" s="107"/>
    </row>
    <row r="118" spans="1:4" ht="12.75">
      <c r="A118" s="191" t="s">
        <v>306</v>
      </c>
      <c r="B118" s="74"/>
      <c r="C118" s="94">
        <f>'VII-6. Labor Rates'!$D$28</f>
        <v>0</v>
      </c>
      <c r="D118" s="94">
        <f t="shared" si="2"/>
        <v>0</v>
      </c>
    </row>
    <row r="119" spans="1:4" ht="12.75">
      <c r="A119" s="191" t="s">
        <v>307</v>
      </c>
      <c r="B119" s="74"/>
      <c r="C119" s="94">
        <f>'VII-6. Labor Rates'!$D$28</f>
        <v>0</v>
      </c>
      <c r="D119" s="94">
        <f t="shared" si="2"/>
        <v>0</v>
      </c>
    </row>
    <row r="120" spans="1:4" ht="12.75">
      <c r="A120" s="191" t="s">
        <v>308</v>
      </c>
      <c r="B120" s="74"/>
      <c r="C120" s="94">
        <f>'VII-6. Labor Rates'!$D$28</f>
        <v>0</v>
      </c>
      <c r="D120" s="94">
        <f t="shared" si="2"/>
        <v>0</v>
      </c>
    </row>
    <row r="121" spans="1:4" ht="12.75">
      <c r="A121" s="191" t="s">
        <v>309</v>
      </c>
      <c r="B121" s="74"/>
      <c r="C121" s="94">
        <f>'VII-6. Labor Rates'!$D$28</f>
        <v>0</v>
      </c>
      <c r="D121" s="94">
        <f t="shared" si="2"/>
        <v>0</v>
      </c>
    </row>
    <row r="122" spans="1:4" ht="12.75">
      <c r="A122" s="191" t="s">
        <v>310</v>
      </c>
      <c r="B122" s="74"/>
      <c r="C122" s="94">
        <f>'VII-6. Labor Rates'!$D$28</f>
        <v>0</v>
      </c>
      <c r="D122" s="94">
        <f t="shared" si="2"/>
        <v>0</v>
      </c>
    </row>
    <row r="123" spans="1:4" ht="12.75">
      <c r="A123" s="191" t="s">
        <v>311</v>
      </c>
      <c r="B123" s="74"/>
      <c r="C123" s="94">
        <f>'VII-6. Labor Rates'!$D$28</f>
        <v>0</v>
      </c>
      <c r="D123" s="94">
        <f t="shared" si="2"/>
        <v>0</v>
      </c>
    </row>
    <row r="124" spans="1:4" ht="12.75">
      <c r="A124" s="191" t="s">
        <v>312</v>
      </c>
      <c r="B124" s="74"/>
      <c r="C124" s="94">
        <f>'VII-6. Labor Rates'!$D$28</f>
        <v>0</v>
      </c>
      <c r="D124" s="94">
        <f t="shared" si="2"/>
        <v>0</v>
      </c>
    </row>
    <row r="125" spans="1:4" ht="12.75">
      <c r="A125" s="191" t="s">
        <v>314</v>
      </c>
      <c r="B125" s="74"/>
      <c r="C125" s="94">
        <f>'VII-6. Labor Rates'!$D$28</f>
        <v>0</v>
      </c>
      <c r="D125" s="94">
        <f t="shared" si="2"/>
        <v>0</v>
      </c>
    </row>
    <row r="126" spans="1:4" ht="12.75">
      <c r="A126" s="191" t="s">
        <v>315</v>
      </c>
      <c r="B126" s="74"/>
      <c r="C126" s="94">
        <f>'VII-6. Labor Rates'!$D$28</f>
        <v>0</v>
      </c>
      <c r="D126" s="94">
        <f t="shared" si="2"/>
        <v>0</v>
      </c>
    </row>
    <row r="127" spans="1:4" ht="12.75">
      <c r="A127" s="191" t="s">
        <v>316</v>
      </c>
      <c r="B127" s="74"/>
      <c r="C127" s="94">
        <f>'VII-6. Labor Rates'!$D$28</f>
        <v>0</v>
      </c>
      <c r="D127" s="94">
        <f t="shared" si="2"/>
        <v>0</v>
      </c>
    </row>
    <row r="128" spans="1:4" ht="12.75">
      <c r="A128" s="191" t="s">
        <v>317</v>
      </c>
      <c r="B128" s="74"/>
      <c r="C128" s="94">
        <f>'VII-6. Labor Rates'!$D$28</f>
        <v>0</v>
      </c>
      <c r="D128" s="94">
        <f t="shared" si="2"/>
        <v>0</v>
      </c>
    </row>
    <row r="129" spans="1:14" ht="12.75">
      <c r="A129" s="191" t="s">
        <v>318</v>
      </c>
      <c r="B129" s="74"/>
      <c r="C129" s="94">
        <f>'VII-6. Labor Rates'!$D$28</f>
        <v>0</v>
      </c>
      <c r="D129" s="94">
        <f t="shared" si="2"/>
        <v>0</v>
      </c>
      <c r="F129" s="107"/>
      <c r="G129" s="107"/>
      <c r="H129" s="107"/>
      <c r="I129" s="107"/>
      <c r="J129" s="107"/>
      <c r="K129" s="107"/>
      <c r="L129" s="107"/>
      <c r="M129" s="107"/>
      <c r="N129" s="107"/>
    </row>
    <row r="130" spans="1:4" ht="12.75">
      <c r="A130" s="191" t="s">
        <v>320</v>
      </c>
      <c r="B130" s="74"/>
      <c r="C130" s="94">
        <f>'VII-6. Labor Rates'!$D$28</f>
        <v>0</v>
      </c>
      <c r="D130" s="94">
        <f t="shared" si="2"/>
        <v>0</v>
      </c>
    </row>
    <row r="131" spans="1:4" ht="12.75">
      <c r="A131" s="191" t="s">
        <v>323</v>
      </c>
      <c r="B131" s="74"/>
      <c r="C131" s="94">
        <f>'VII-6. Labor Rates'!$D$28</f>
        <v>0</v>
      </c>
      <c r="D131" s="94">
        <f t="shared" si="2"/>
        <v>0</v>
      </c>
    </row>
    <row r="132" spans="1:4" ht="12.75">
      <c r="A132" s="191" t="s">
        <v>324</v>
      </c>
      <c r="B132" s="74"/>
      <c r="C132" s="94">
        <f>'VII-6. Labor Rates'!$D$28</f>
        <v>0</v>
      </c>
      <c r="D132" s="94">
        <f t="shared" si="2"/>
        <v>0</v>
      </c>
    </row>
    <row r="133" spans="1:4" ht="12.75">
      <c r="A133" s="191" t="s">
        <v>325</v>
      </c>
      <c r="B133" s="74"/>
      <c r="C133" s="94">
        <f>'VII-6. Labor Rates'!$D$28</f>
        <v>0</v>
      </c>
      <c r="D133" s="94">
        <f t="shared" si="2"/>
        <v>0</v>
      </c>
    </row>
    <row r="134" spans="1:4" ht="12.75">
      <c r="A134" s="191" t="s">
        <v>326</v>
      </c>
      <c r="B134" s="74"/>
      <c r="C134" s="94">
        <f>'VII-6. Labor Rates'!$D$28</f>
        <v>0</v>
      </c>
      <c r="D134" s="94">
        <f t="shared" si="2"/>
        <v>0</v>
      </c>
    </row>
    <row r="135" spans="1:4" ht="12.75">
      <c r="A135" s="191" t="s">
        <v>327</v>
      </c>
      <c r="B135" s="74"/>
      <c r="C135" s="94">
        <f>'VII-6. Labor Rates'!$D$28</f>
        <v>0</v>
      </c>
      <c r="D135" s="94">
        <f t="shared" si="2"/>
        <v>0</v>
      </c>
    </row>
    <row r="136" spans="1:4" ht="22.5">
      <c r="A136" s="191" t="s">
        <v>328</v>
      </c>
      <c r="B136" s="74"/>
      <c r="C136" s="94">
        <f>'VII-6. Labor Rates'!$D$28</f>
        <v>0</v>
      </c>
      <c r="D136" s="94">
        <f t="shared" si="2"/>
        <v>0</v>
      </c>
    </row>
    <row r="137" spans="1:4" ht="12.75">
      <c r="A137" s="191" t="s">
        <v>329</v>
      </c>
      <c r="B137" s="74"/>
      <c r="C137" s="94">
        <f>'VII-6. Labor Rates'!$D$28</f>
        <v>0</v>
      </c>
      <c r="D137" s="94">
        <f t="shared" si="2"/>
        <v>0</v>
      </c>
    </row>
    <row r="138" spans="1:4" ht="12.75">
      <c r="A138" s="191" t="s">
        <v>330</v>
      </c>
      <c r="B138" s="74"/>
      <c r="C138" s="94">
        <f>'VII-6. Labor Rates'!$D$28</f>
        <v>0</v>
      </c>
      <c r="D138" s="94">
        <f t="shared" si="2"/>
        <v>0</v>
      </c>
    </row>
    <row r="139" spans="1:14" ht="12.75">
      <c r="A139" s="191" t="s">
        <v>331</v>
      </c>
      <c r="B139" s="74"/>
      <c r="C139" s="94">
        <f>'VII-6. Labor Rates'!$D$28</f>
        <v>0</v>
      </c>
      <c r="D139" s="94">
        <f t="shared" si="2"/>
        <v>0</v>
      </c>
      <c r="F139" s="107"/>
      <c r="G139" s="107"/>
      <c r="H139" s="107"/>
      <c r="I139" s="107"/>
      <c r="J139" s="107"/>
      <c r="K139" s="107"/>
      <c r="L139" s="107"/>
      <c r="M139" s="107"/>
      <c r="N139" s="107"/>
    </row>
    <row r="140" spans="1:4" ht="12.75">
      <c r="A140" s="191" t="s">
        <v>332</v>
      </c>
      <c r="B140" s="74"/>
      <c r="C140" s="94">
        <f>'VII-6. Labor Rates'!$D$28</f>
        <v>0</v>
      </c>
      <c r="D140" s="94">
        <f t="shared" si="2"/>
        <v>0</v>
      </c>
    </row>
    <row r="141" spans="1:4" ht="12.75">
      <c r="A141" s="191" t="s">
        <v>333</v>
      </c>
      <c r="B141" s="74"/>
      <c r="C141" s="94">
        <f>'VII-6. Labor Rates'!$D$28</f>
        <v>0</v>
      </c>
      <c r="D141" s="94">
        <f t="shared" si="2"/>
        <v>0</v>
      </c>
    </row>
    <row r="142" spans="1:4" ht="12.75">
      <c r="A142" s="191" t="s">
        <v>8</v>
      </c>
      <c r="B142" s="74"/>
      <c r="C142" s="94">
        <f>'VII-6. Labor Rates'!$D$28</f>
        <v>0</v>
      </c>
      <c r="D142" s="94">
        <f>B142*C142</f>
        <v>0</v>
      </c>
    </row>
    <row r="143" spans="1:8" ht="12.75">
      <c r="A143" s="194"/>
      <c r="B143" s="74"/>
      <c r="C143" s="94">
        <f>'VII-6. Labor Rates'!$D$52</f>
        <v>0</v>
      </c>
      <c r="D143" s="94">
        <f>B143*C143</f>
        <v>0</v>
      </c>
      <c r="F143" s="107"/>
      <c r="G143" s="109"/>
      <c r="H143" s="109"/>
    </row>
    <row r="144" spans="1:8" ht="12.75">
      <c r="A144" s="194"/>
      <c r="B144" s="74"/>
      <c r="C144" s="94">
        <f>'VII-6. Labor Rates'!$D$52</f>
        <v>0</v>
      </c>
      <c r="D144" s="94">
        <f>B144*C144</f>
        <v>0</v>
      </c>
      <c r="F144" s="107"/>
      <c r="G144" s="109"/>
      <c r="H144" s="109"/>
    </row>
    <row r="145" spans="1:8" ht="12.75">
      <c r="A145" s="194"/>
      <c r="B145" s="74"/>
      <c r="C145" s="94">
        <f>'VII-6. Labor Rates'!$D$52</f>
        <v>0</v>
      </c>
      <c r="D145" s="94">
        <f>B145*C145</f>
        <v>0</v>
      </c>
      <c r="F145" s="107"/>
      <c r="G145" s="109"/>
      <c r="H145" s="109"/>
    </row>
    <row r="146" spans="1:8" ht="12.75">
      <c r="A146" s="195" t="s">
        <v>15</v>
      </c>
      <c r="B146" s="60"/>
      <c r="C146" s="111"/>
      <c r="D146" s="112" t="s">
        <v>26</v>
      </c>
      <c r="F146" s="107"/>
      <c r="G146" s="107"/>
      <c r="H146" s="107"/>
    </row>
    <row r="147" spans="1:4" ht="12.75">
      <c r="A147" s="59" t="s">
        <v>42</v>
      </c>
      <c r="B147" s="75">
        <f>SUM(B90:B145)</f>
        <v>0</v>
      </c>
      <c r="C147" s="94">
        <f>'VII-6. Labor Rates'!$D$52</f>
        <v>0</v>
      </c>
      <c r="D147" s="94">
        <f>SUM(D90:D146)</f>
        <v>0</v>
      </c>
    </row>
    <row r="149" spans="1:4" s="3" customFormat="1" ht="12.75">
      <c r="A149" s="65" t="str">
        <f>A10</f>
        <v>Optional Configuration Project 3: Grants Management</v>
      </c>
      <c r="B149" s="110"/>
      <c r="C149" s="46"/>
      <c r="D149" s="31"/>
    </row>
    <row r="150" spans="1:4" ht="33.75">
      <c r="A150" s="58" t="s">
        <v>9</v>
      </c>
      <c r="B150" s="58" t="s">
        <v>14</v>
      </c>
      <c r="C150" s="28" t="s">
        <v>86</v>
      </c>
      <c r="D150" s="58" t="s">
        <v>41</v>
      </c>
    </row>
    <row r="151" spans="1:4" ht="12.75">
      <c r="A151" s="191" t="s">
        <v>265</v>
      </c>
      <c r="B151" s="74"/>
      <c r="C151" s="94">
        <f>'VII-6. Labor Rates'!$D$28</f>
        <v>0</v>
      </c>
      <c r="D151" s="94">
        <f>B151*C151</f>
        <v>0</v>
      </c>
    </row>
    <row r="152" spans="1:14" ht="12.75">
      <c r="A152" s="191" t="s">
        <v>266</v>
      </c>
      <c r="B152" s="74"/>
      <c r="C152" s="94">
        <f>'VII-6. Labor Rates'!$D$28</f>
        <v>0</v>
      </c>
      <c r="D152" s="94">
        <f aca="true" t="shared" si="3" ref="D152:D203">B152*C152</f>
        <v>0</v>
      </c>
      <c r="F152" s="107"/>
      <c r="G152" s="107"/>
      <c r="H152" s="107"/>
      <c r="I152" s="107"/>
      <c r="J152" s="107"/>
      <c r="K152" s="107"/>
      <c r="L152" s="107"/>
      <c r="M152" s="107"/>
      <c r="N152" s="107"/>
    </row>
    <row r="153" spans="1:4" ht="22.5">
      <c r="A153" s="191" t="s">
        <v>267</v>
      </c>
      <c r="B153" s="74"/>
      <c r="C153" s="94">
        <f>'VII-6. Labor Rates'!$D$28</f>
        <v>0</v>
      </c>
      <c r="D153" s="94">
        <f t="shared" si="3"/>
        <v>0</v>
      </c>
    </row>
    <row r="154" spans="1:4" ht="12.75">
      <c r="A154" s="191" t="s">
        <v>270</v>
      </c>
      <c r="B154" s="74"/>
      <c r="C154" s="94">
        <f>'VII-6. Labor Rates'!$D$28</f>
        <v>0</v>
      </c>
      <c r="D154" s="94">
        <f t="shared" si="3"/>
        <v>0</v>
      </c>
    </row>
    <row r="155" spans="1:4" ht="12.75">
      <c r="A155" s="191" t="s">
        <v>273</v>
      </c>
      <c r="B155" s="74"/>
      <c r="C155" s="94">
        <f>'VII-6. Labor Rates'!$D$28</f>
        <v>0</v>
      </c>
      <c r="D155" s="94">
        <f t="shared" si="3"/>
        <v>0</v>
      </c>
    </row>
    <row r="156" spans="1:4" ht="12.75">
      <c r="A156" s="191" t="s">
        <v>274</v>
      </c>
      <c r="B156" s="74"/>
      <c r="C156" s="94">
        <f>'VII-6. Labor Rates'!$D$28</f>
        <v>0</v>
      </c>
      <c r="D156" s="94">
        <f t="shared" si="3"/>
        <v>0</v>
      </c>
    </row>
    <row r="157" spans="1:4" ht="12.75">
      <c r="A157" s="191" t="s">
        <v>275</v>
      </c>
      <c r="B157" s="74"/>
      <c r="C157" s="94">
        <f>'VII-6. Labor Rates'!$D$28</f>
        <v>0</v>
      </c>
      <c r="D157" s="94">
        <f t="shared" si="3"/>
        <v>0</v>
      </c>
    </row>
    <row r="158" spans="1:4" ht="12.75">
      <c r="A158" s="191" t="s">
        <v>276</v>
      </c>
      <c r="B158" s="74"/>
      <c r="C158" s="94">
        <f>'VII-6. Labor Rates'!$D$28</f>
        <v>0</v>
      </c>
      <c r="D158" s="94">
        <f t="shared" si="3"/>
        <v>0</v>
      </c>
    </row>
    <row r="159" spans="1:4" ht="12.75">
      <c r="A159" s="191" t="s">
        <v>278</v>
      </c>
      <c r="B159" s="74"/>
      <c r="C159" s="94">
        <f>'VII-6. Labor Rates'!$D$28</f>
        <v>0</v>
      </c>
      <c r="D159" s="94">
        <f t="shared" si="3"/>
        <v>0</v>
      </c>
    </row>
    <row r="160" spans="1:4" ht="12.75">
      <c r="A160" s="191" t="s">
        <v>282</v>
      </c>
      <c r="B160" s="74"/>
      <c r="C160" s="94">
        <f>'VII-6. Labor Rates'!$D$28</f>
        <v>0</v>
      </c>
      <c r="D160" s="94">
        <f t="shared" si="3"/>
        <v>0</v>
      </c>
    </row>
    <row r="161" spans="1:4" ht="12.75">
      <c r="A161" s="191" t="s">
        <v>283</v>
      </c>
      <c r="B161" s="74"/>
      <c r="C161" s="94">
        <f>'VII-6. Labor Rates'!$D$28</f>
        <v>0</v>
      </c>
      <c r="D161" s="94">
        <f t="shared" si="3"/>
        <v>0</v>
      </c>
    </row>
    <row r="162" spans="1:4" ht="12.75">
      <c r="A162" s="191" t="s">
        <v>285</v>
      </c>
      <c r="B162" s="74"/>
      <c r="C162" s="94">
        <f>'VII-6. Labor Rates'!$D$28</f>
        <v>0</v>
      </c>
      <c r="D162" s="94">
        <f t="shared" si="3"/>
        <v>0</v>
      </c>
    </row>
    <row r="163" spans="1:4" ht="33.75">
      <c r="A163" s="191" t="s">
        <v>286</v>
      </c>
      <c r="B163" s="74"/>
      <c r="C163" s="94">
        <f>'VII-6. Labor Rates'!$D$28</f>
        <v>0</v>
      </c>
      <c r="D163" s="94">
        <f t="shared" si="3"/>
        <v>0</v>
      </c>
    </row>
    <row r="164" spans="1:4" ht="22.5">
      <c r="A164" s="191" t="s">
        <v>287</v>
      </c>
      <c r="B164" s="74"/>
      <c r="C164" s="94">
        <f>'VII-6. Labor Rates'!$D$28</f>
        <v>0</v>
      </c>
      <c r="D164" s="94">
        <f t="shared" si="3"/>
        <v>0</v>
      </c>
    </row>
    <row r="165" spans="1:4" ht="12.75">
      <c r="A165" s="191" t="s">
        <v>288</v>
      </c>
      <c r="B165" s="74"/>
      <c r="C165" s="94">
        <f>'VII-6. Labor Rates'!$D$28</f>
        <v>0</v>
      </c>
      <c r="D165" s="94">
        <f t="shared" si="3"/>
        <v>0</v>
      </c>
    </row>
    <row r="166" spans="1:4" ht="12.75">
      <c r="A166" s="191" t="s">
        <v>289</v>
      </c>
      <c r="B166" s="74"/>
      <c r="C166" s="94">
        <f>'VII-6. Labor Rates'!$D$28</f>
        <v>0</v>
      </c>
      <c r="D166" s="94">
        <f t="shared" si="3"/>
        <v>0</v>
      </c>
    </row>
    <row r="167" spans="1:4" ht="12.75">
      <c r="A167" s="191" t="s">
        <v>290</v>
      </c>
      <c r="B167" s="74"/>
      <c r="C167" s="94">
        <f>'VII-6. Labor Rates'!$D$28</f>
        <v>0</v>
      </c>
      <c r="D167" s="94">
        <f t="shared" si="3"/>
        <v>0</v>
      </c>
    </row>
    <row r="168" spans="1:4" ht="22.5">
      <c r="A168" s="191" t="s">
        <v>291</v>
      </c>
      <c r="B168" s="74"/>
      <c r="C168" s="94">
        <f>'VII-6. Labor Rates'!$D$28</f>
        <v>0</v>
      </c>
      <c r="D168" s="94">
        <f t="shared" si="3"/>
        <v>0</v>
      </c>
    </row>
    <row r="169" spans="1:14" ht="12.75">
      <c r="A169" s="191" t="s">
        <v>292</v>
      </c>
      <c r="B169" s="74"/>
      <c r="C169" s="94">
        <f>'VII-6. Labor Rates'!$D$28</f>
        <v>0</v>
      </c>
      <c r="D169" s="94">
        <f t="shared" si="3"/>
        <v>0</v>
      </c>
      <c r="F169" s="107"/>
      <c r="G169" s="107"/>
      <c r="H169" s="107"/>
      <c r="I169" s="107"/>
      <c r="J169" s="107"/>
      <c r="K169" s="107"/>
      <c r="L169" s="107"/>
      <c r="M169" s="107"/>
      <c r="N169" s="107"/>
    </row>
    <row r="170" spans="1:4" ht="12.75">
      <c r="A170" s="191" t="s">
        <v>296</v>
      </c>
      <c r="B170" s="74"/>
      <c r="C170" s="94">
        <f>'VII-6. Labor Rates'!$D$28</f>
        <v>0</v>
      </c>
      <c r="D170" s="94">
        <f t="shared" si="3"/>
        <v>0</v>
      </c>
    </row>
    <row r="171" spans="1:4" ht="12.75">
      <c r="A171" s="191" t="s">
        <v>297</v>
      </c>
      <c r="B171" s="74"/>
      <c r="C171" s="94">
        <f>'VII-6. Labor Rates'!$D$28</f>
        <v>0</v>
      </c>
      <c r="D171" s="94">
        <f t="shared" si="3"/>
        <v>0</v>
      </c>
    </row>
    <row r="172" spans="1:4" ht="12.75">
      <c r="A172" s="191" t="s">
        <v>298</v>
      </c>
      <c r="B172" s="74"/>
      <c r="C172" s="94">
        <f>'VII-6. Labor Rates'!$D$28</f>
        <v>0</v>
      </c>
      <c r="D172" s="94">
        <f t="shared" si="3"/>
        <v>0</v>
      </c>
    </row>
    <row r="173" spans="1:4" ht="12.75">
      <c r="A173" s="191" t="s">
        <v>299</v>
      </c>
      <c r="B173" s="74"/>
      <c r="C173" s="94">
        <f>'VII-6. Labor Rates'!$D$28</f>
        <v>0</v>
      </c>
      <c r="D173" s="94">
        <f t="shared" si="3"/>
        <v>0</v>
      </c>
    </row>
    <row r="174" spans="1:4" ht="12.75">
      <c r="A174" s="191" t="s">
        <v>300</v>
      </c>
      <c r="B174" s="74"/>
      <c r="C174" s="94">
        <f>'VII-6. Labor Rates'!$D$28</f>
        <v>0</v>
      </c>
      <c r="D174" s="94">
        <f t="shared" si="3"/>
        <v>0</v>
      </c>
    </row>
    <row r="175" spans="1:4" ht="12.75">
      <c r="A175" s="191" t="s">
        <v>301</v>
      </c>
      <c r="B175" s="74"/>
      <c r="C175" s="94">
        <f>'VII-6. Labor Rates'!$D$28</f>
        <v>0</v>
      </c>
      <c r="D175" s="94">
        <f t="shared" si="3"/>
        <v>0</v>
      </c>
    </row>
    <row r="176" spans="1:4" ht="12.75">
      <c r="A176" s="191" t="s">
        <v>302</v>
      </c>
      <c r="B176" s="74"/>
      <c r="C176" s="94">
        <f>'VII-6. Labor Rates'!$D$28</f>
        <v>0</v>
      </c>
      <c r="D176" s="94">
        <f t="shared" si="3"/>
        <v>0</v>
      </c>
    </row>
    <row r="177" spans="1:4" ht="12.75">
      <c r="A177" s="191" t="s">
        <v>304</v>
      </c>
      <c r="B177" s="74"/>
      <c r="C177" s="94">
        <f>'VII-6. Labor Rates'!$D$28</f>
        <v>0</v>
      </c>
      <c r="D177" s="94">
        <f t="shared" si="3"/>
        <v>0</v>
      </c>
    </row>
    <row r="178" spans="1:14" ht="12.75">
      <c r="A178" s="191" t="s">
        <v>305</v>
      </c>
      <c r="B178" s="74"/>
      <c r="C178" s="94">
        <f>'VII-6. Labor Rates'!$D$28</f>
        <v>0</v>
      </c>
      <c r="D178" s="94">
        <f t="shared" si="3"/>
        <v>0</v>
      </c>
      <c r="F178" s="107"/>
      <c r="G178" s="107"/>
      <c r="H178" s="107"/>
      <c r="I178" s="107"/>
      <c r="J178" s="107"/>
      <c r="K178" s="107"/>
      <c r="L178" s="107"/>
      <c r="M178" s="107"/>
      <c r="N178" s="107"/>
    </row>
    <row r="179" spans="1:4" ht="12.75">
      <c r="A179" s="191" t="s">
        <v>306</v>
      </c>
      <c r="B179" s="74"/>
      <c r="C179" s="94">
        <f>'VII-6. Labor Rates'!$D$28</f>
        <v>0</v>
      </c>
      <c r="D179" s="94">
        <f t="shared" si="3"/>
        <v>0</v>
      </c>
    </row>
    <row r="180" spans="1:4" ht="12.75">
      <c r="A180" s="191" t="s">
        <v>307</v>
      </c>
      <c r="B180" s="74"/>
      <c r="C180" s="94">
        <f>'VII-6. Labor Rates'!$D$28</f>
        <v>0</v>
      </c>
      <c r="D180" s="94">
        <f t="shared" si="3"/>
        <v>0</v>
      </c>
    </row>
    <row r="181" spans="1:4" ht="12.75">
      <c r="A181" s="191" t="s">
        <v>308</v>
      </c>
      <c r="B181" s="74"/>
      <c r="C181" s="94">
        <f>'VII-6. Labor Rates'!$D$28</f>
        <v>0</v>
      </c>
      <c r="D181" s="94">
        <f t="shared" si="3"/>
        <v>0</v>
      </c>
    </row>
    <row r="182" spans="1:4" ht="12.75">
      <c r="A182" s="191" t="s">
        <v>309</v>
      </c>
      <c r="B182" s="74"/>
      <c r="C182" s="94">
        <f>'VII-6. Labor Rates'!$D$28</f>
        <v>0</v>
      </c>
      <c r="D182" s="94">
        <f t="shared" si="3"/>
        <v>0</v>
      </c>
    </row>
    <row r="183" spans="1:4" ht="12.75">
      <c r="A183" s="191" t="s">
        <v>310</v>
      </c>
      <c r="B183" s="74"/>
      <c r="C183" s="94">
        <f>'VII-6. Labor Rates'!$D$28</f>
        <v>0</v>
      </c>
      <c r="D183" s="94">
        <f t="shared" si="3"/>
        <v>0</v>
      </c>
    </row>
    <row r="184" spans="1:4" ht="12.75">
      <c r="A184" s="191" t="s">
        <v>311</v>
      </c>
      <c r="B184" s="74"/>
      <c r="C184" s="94">
        <f>'VII-6. Labor Rates'!$D$28</f>
        <v>0</v>
      </c>
      <c r="D184" s="94">
        <f t="shared" si="3"/>
        <v>0</v>
      </c>
    </row>
    <row r="185" spans="1:4" ht="12.75">
      <c r="A185" s="191" t="s">
        <v>312</v>
      </c>
      <c r="B185" s="74"/>
      <c r="C185" s="94">
        <f>'VII-6. Labor Rates'!$D$28</f>
        <v>0</v>
      </c>
      <c r="D185" s="94">
        <f t="shared" si="3"/>
        <v>0</v>
      </c>
    </row>
    <row r="186" spans="1:4" ht="12.75">
      <c r="A186" s="191" t="s">
        <v>314</v>
      </c>
      <c r="B186" s="74"/>
      <c r="C186" s="94">
        <f>'VII-6. Labor Rates'!$D$28</f>
        <v>0</v>
      </c>
      <c r="D186" s="94">
        <f t="shared" si="3"/>
        <v>0</v>
      </c>
    </row>
    <row r="187" spans="1:4" ht="12.75">
      <c r="A187" s="191" t="s">
        <v>315</v>
      </c>
      <c r="B187" s="74"/>
      <c r="C187" s="94">
        <f>'VII-6. Labor Rates'!$D$28</f>
        <v>0</v>
      </c>
      <c r="D187" s="94">
        <f t="shared" si="3"/>
        <v>0</v>
      </c>
    </row>
    <row r="188" spans="1:4" ht="12.75">
      <c r="A188" s="191" t="s">
        <v>316</v>
      </c>
      <c r="B188" s="74"/>
      <c r="C188" s="94">
        <f>'VII-6. Labor Rates'!$D$28</f>
        <v>0</v>
      </c>
      <c r="D188" s="94">
        <f t="shared" si="3"/>
        <v>0</v>
      </c>
    </row>
    <row r="189" spans="1:4" ht="12.75">
      <c r="A189" s="191" t="s">
        <v>317</v>
      </c>
      <c r="B189" s="74"/>
      <c r="C189" s="94">
        <f>'VII-6. Labor Rates'!$D$28</f>
        <v>0</v>
      </c>
      <c r="D189" s="94">
        <f t="shared" si="3"/>
        <v>0</v>
      </c>
    </row>
    <row r="190" spans="1:14" ht="12.75">
      <c r="A190" s="191" t="s">
        <v>318</v>
      </c>
      <c r="B190" s="74"/>
      <c r="C190" s="94">
        <f>'VII-6. Labor Rates'!$D$28</f>
        <v>0</v>
      </c>
      <c r="D190" s="94">
        <f t="shared" si="3"/>
        <v>0</v>
      </c>
      <c r="F190" s="107"/>
      <c r="G190" s="107"/>
      <c r="H190" s="107"/>
      <c r="I190" s="107"/>
      <c r="J190" s="107"/>
      <c r="K190" s="107"/>
      <c r="L190" s="107"/>
      <c r="M190" s="107"/>
      <c r="N190" s="107"/>
    </row>
    <row r="191" spans="1:4" ht="12.75">
      <c r="A191" s="191" t="s">
        <v>320</v>
      </c>
      <c r="B191" s="74"/>
      <c r="C191" s="94">
        <f>'VII-6. Labor Rates'!$D$28</f>
        <v>0</v>
      </c>
      <c r="D191" s="94">
        <f t="shared" si="3"/>
        <v>0</v>
      </c>
    </row>
    <row r="192" spans="1:4" ht="12.75">
      <c r="A192" s="191" t="s">
        <v>323</v>
      </c>
      <c r="B192" s="74"/>
      <c r="C192" s="94">
        <f>'VII-6. Labor Rates'!$D$28</f>
        <v>0</v>
      </c>
      <c r="D192" s="94">
        <f t="shared" si="3"/>
        <v>0</v>
      </c>
    </row>
    <row r="193" spans="1:4" ht="12.75">
      <c r="A193" s="191" t="s">
        <v>324</v>
      </c>
      <c r="B193" s="74"/>
      <c r="C193" s="94">
        <f>'VII-6. Labor Rates'!$D$28</f>
        <v>0</v>
      </c>
      <c r="D193" s="94">
        <f t="shared" si="3"/>
        <v>0</v>
      </c>
    </row>
    <row r="194" spans="1:4" ht="12.75">
      <c r="A194" s="191" t="s">
        <v>325</v>
      </c>
      <c r="B194" s="74"/>
      <c r="C194" s="94">
        <f>'VII-6. Labor Rates'!$D$28</f>
        <v>0</v>
      </c>
      <c r="D194" s="94">
        <f t="shared" si="3"/>
        <v>0</v>
      </c>
    </row>
    <row r="195" spans="1:4" ht="12.75">
      <c r="A195" s="191" t="s">
        <v>326</v>
      </c>
      <c r="B195" s="74"/>
      <c r="C195" s="94">
        <f>'VII-6. Labor Rates'!$D$28</f>
        <v>0</v>
      </c>
      <c r="D195" s="94">
        <f t="shared" si="3"/>
        <v>0</v>
      </c>
    </row>
    <row r="196" spans="1:4" ht="12.75">
      <c r="A196" s="191" t="s">
        <v>327</v>
      </c>
      <c r="B196" s="74"/>
      <c r="C196" s="94">
        <f>'VII-6. Labor Rates'!$D$28</f>
        <v>0</v>
      </c>
      <c r="D196" s="94">
        <f t="shared" si="3"/>
        <v>0</v>
      </c>
    </row>
    <row r="197" spans="1:4" ht="22.5">
      <c r="A197" s="191" t="s">
        <v>328</v>
      </c>
      <c r="B197" s="74"/>
      <c r="C197" s="94">
        <f>'VII-6. Labor Rates'!$D$28</f>
        <v>0</v>
      </c>
      <c r="D197" s="94">
        <f t="shared" si="3"/>
        <v>0</v>
      </c>
    </row>
    <row r="198" spans="1:4" ht="12.75">
      <c r="A198" s="191" t="s">
        <v>329</v>
      </c>
      <c r="B198" s="74"/>
      <c r="C198" s="94">
        <f>'VII-6. Labor Rates'!$D$28</f>
        <v>0</v>
      </c>
      <c r="D198" s="94">
        <f t="shared" si="3"/>
        <v>0</v>
      </c>
    </row>
    <row r="199" spans="1:4" ht="12.75">
      <c r="A199" s="191" t="s">
        <v>330</v>
      </c>
      <c r="B199" s="74"/>
      <c r="C199" s="94">
        <f>'VII-6. Labor Rates'!$D$28</f>
        <v>0</v>
      </c>
      <c r="D199" s="94">
        <f t="shared" si="3"/>
        <v>0</v>
      </c>
    </row>
    <row r="200" spans="1:14" ht="12.75">
      <c r="A200" s="191" t="s">
        <v>331</v>
      </c>
      <c r="B200" s="74"/>
      <c r="C200" s="94">
        <f>'VII-6. Labor Rates'!$D$28</f>
        <v>0</v>
      </c>
      <c r="D200" s="94">
        <f t="shared" si="3"/>
        <v>0</v>
      </c>
      <c r="F200" s="107"/>
      <c r="G200" s="107"/>
      <c r="H200" s="107"/>
      <c r="I200" s="107"/>
      <c r="J200" s="107"/>
      <c r="K200" s="107"/>
      <c r="L200" s="107"/>
      <c r="M200" s="107"/>
      <c r="N200" s="107"/>
    </row>
    <row r="201" spans="1:4" ht="12.75">
      <c r="A201" s="191" t="s">
        <v>332</v>
      </c>
      <c r="B201" s="74"/>
      <c r="C201" s="94">
        <f>'VII-6. Labor Rates'!$D$28</f>
        <v>0</v>
      </c>
      <c r="D201" s="94">
        <f t="shared" si="3"/>
        <v>0</v>
      </c>
    </row>
    <row r="202" spans="1:4" ht="12.75">
      <c r="A202" s="191" t="s">
        <v>333</v>
      </c>
      <c r="B202" s="74"/>
      <c r="C202" s="94">
        <f>'VII-6. Labor Rates'!$D$28</f>
        <v>0</v>
      </c>
      <c r="D202" s="94">
        <f t="shared" si="3"/>
        <v>0</v>
      </c>
    </row>
    <row r="203" spans="1:4" ht="12.75">
      <c r="A203" s="191" t="s">
        <v>8</v>
      </c>
      <c r="B203" s="74"/>
      <c r="C203" s="94">
        <f>'VII-6. Labor Rates'!$D$28</f>
        <v>0</v>
      </c>
      <c r="D203" s="94">
        <f t="shared" si="3"/>
        <v>0</v>
      </c>
    </row>
    <row r="204" spans="1:8" ht="12.75">
      <c r="A204" s="194"/>
      <c r="B204" s="74"/>
      <c r="C204" s="94">
        <f>'VII-6. Labor Rates'!$D$52</f>
        <v>0</v>
      </c>
      <c r="D204" s="94">
        <f>B204*C204</f>
        <v>0</v>
      </c>
      <c r="F204" s="107"/>
      <c r="G204" s="109"/>
      <c r="H204" s="109"/>
    </row>
    <row r="205" spans="1:8" ht="12.75">
      <c r="A205" s="194"/>
      <c r="B205" s="74"/>
      <c r="C205" s="94">
        <f>'VII-6. Labor Rates'!$D$52</f>
        <v>0</v>
      </c>
      <c r="D205" s="94">
        <f>B205*C205</f>
        <v>0</v>
      </c>
      <c r="F205" s="107"/>
      <c r="G205" s="109"/>
      <c r="H205" s="109"/>
    </row>
    <row r="206" spans="1:8" ht="12.75">
      <c r="A206" s="194"/>
      <c r="B206" s="74"/>
      <c r="C206" s="94">
        <f>'VII-6. Labor Rates'!$D$52</f>
        <v>0</v>
      </c>
      <c r="D206" s="94">
        <f>B206*C206</f>
        <v>0</v>
      </c>
      <c r="F206" s="107"/>
      <c r="G206" s="109"/>
      <c r="H206" s="109"/>
    </row>
    <row r="207" spans="1:8" ht="12.75">
      <c r="A207" s="195" t="s">
        <v>15</v>
      </c>
      <c r="B207" s="60"/>
      <c r="C207" s="111"/>
      <c r="D207" s="112" t="s">
        <v>26</v>
      </c>
      <c r="F207" s="107"/>
      <c r="G207" s="107"/>
      <c r="H207" s="107"/>
    </row>
    <row r="208" spans="1:4" ht="12.75">
      <c r="A208" s="59" t="s">
        <v>42</v>
      </c>
      <c r="B208" s="75">
        <f>SUM(B151:B206)</f>
        <v>0</v>
      </c>
      <c r="C208" s="94">
        <f>'VII-6. Labor Rates'!$D$52</f>
        <v>0</v>
      </c>
      <c r="D208" s="94">
        <f>SUM(D151:D207)</f>
        <v>0</v>
      </c>
    </row>
    <row r="210" spans="1:4" s="3" customFormat="1" ht="12.75">
      <c r="A210" s="65" t="str">
        <f>A11</f>
        <v>Optional Configuration Project 4: Procurement</v>
      </c>
      <c r="B210" s="110"/>
      <c r="C210" s="46"/>
      <c r="D210" s="31"/>
    </row>
    <row r="211" spans="1:4" ht="33.75">
      <c r="A211" s="58" t="s">
        <v>9</v>
      </c>
      <c r="B211" s="58" t="s">
        <v>14</v>
      </c>
      <c r="C211" s="28" t="s">
        <v>86</v>
      </c>
      <c r="D211" s="58" t="s">
        <v>41</v>
      </c>
    </row>
    <row r="212" spans="1:4" ht="12.75">
      <c r="A212" s="191" t="s">
        <v>265</v>
      </c>
      <c r="B212" s="74"/>
      <c r="C212" s="94">
        <f>'VII-6. Labor Rates'!$D$28</f>
        <v>0</v>
      </c>
      <c r="D212" s="94">
        <f>B212*C212</f>
        <v>0</v>
      </c>
    </row>
    <row r="213" spans="1:14" ht="12.75">
      <c r="A213" s="191" t="s">
        <v>266</v>
      </c>
      <c r="B213" s="74"/>
      <c r="C213" s="94">
        <f>'VII-6. Labor Rates'!$D$28</f>
        <v>0</v>
      </c>
      <c r="D213" s="94">
        <f aca="true" t="shared" si="4" ref="D213:D264">B213*C213</f>
        <v>0</v>
      </c>
      <c r="F213" s="107"/>
      <c r="G213" s="107"/>
      <c r="H213" s="107"/>
      <c r="I213" s="107"/>
      <c r="J213" s="107"/>
      <c r="K213" s="107"/>
      <c r="L213" s="107"/>
      <c r="M213" s="107"/>
      <c r="N213" s="107"/>
    </row>
    <row r="214" spans="1:4" ht="22.5">
      <c r="A214" s="191" t="s">
        <v>267</v>
      </c>
      <c r="B214" s="74"/>
      <c r="C214" s="94">
        <f>'VII-6. Labor Rates'!$D$28</f>
        <v>0</v>
      </c>
      <c r="D214" s="94">
        <f t="shared" si="4"/>
        <v>0</v>
      </c>
    </row>
    <row r="215" spans="1:4" ht="12.75">
      <c r="A215" s="191" t="s">
        <v>270</v>
      </c>
      <c r="B215" s="74"/>
      <c r="C215" s="94">
        <f>'VII-6. Labor Rates'!$D$28</f>
        <v>0</v>
      </c>
      <c r="D215" s="94">
        <f t="shared" si="4"/>
        <v>0</v>
      </c>
    </row>
    <row r="216" spans="1:4" ht="12.75">
      <c r="A216" s="191" t="s">
        <v>273</v>
      </c>
      <c r="B216" s="74"/>
      <c r="C216" s="94">
        <f>'VII-6. Labor Rates'!$D$28</f>
        <v>0</v>
      </c>
      <c r="D216" s="94">
        <f t="shared" si="4"/>
        <v>0</v>
      </c>
    </row>
    <row r="217" spans="1:4" ht="12.75">
      <c r="A217" s="191" t="s">
        <v>274</v>
      </c>
      <c r="B217" s="74"/>
      <c r="C217" s="94">
        <f>'VII-6. Labor Rates'!$D$28</f>
        <v>0</v>
      </c>
      <c r="D217" s="94">
        <f t="shared" si="4"/>
        <v>0</v>
      </c>
    </row>
    <row r="218" spans="1:4" ht="12.75">
      <c r="A218" s="191" t="s">
        <v>275</v>
      </c>
      <c r="B218" s="74"/>
      <c r="C218" s="94">
        <f>'VII-6. Labor Rates'!$D$28</f>
        <v>0</v>
      </c>
      <c r="D218" s="94">
        <f t="shared" si="4"/>
        <v>0</v>
      </c>
    </row>
    <row r="219" spans="1:4" ht="12.75">
      <c r="A219" s="191" t="s">
        <v>276</v>
      </c>
      <c r="B219" s="74"/>
      <c r="C219" s="94">
        <f>'VII-6. Labor Rates'!$D$28</f>
        <v>0</v>
      </c>
      <c r="D219" s="94">
        <f t="shared" si="4"/>
        <v>0</v>
      </c>
    </row>
    <row r="220" spans="1:4" ht="12.75">
      <c r="A220" s="191" t="s">
        <v>278</v>
      </c>
      <c r="B220" s="74"/>
      <c r="C220" s="94">
        <f>'VII-6. Labor Rates'!$D$28</f>
        <v>0</v>
      </c>
      <c r="D220" s="94">
        <f t="shared" si="4"/>
        <v>0</v>
      </c>
    </row>
    <row r="221" spans="1:4" ht="12.75">
      <c r="A221" s="191" t="s">
        <v>282</v>
      </c>
      <c r="B221" s="74"/>
      <c r="C221" s="94">
        <f>'VII-6. Labor Rates'!$D$28</f>
        <v>0</v>
      </c>
      <c r="D221" s="94">
        <f t="shared" si="4"/>
        <v>0</v>
      </c>
    </row>
    <row r="222" spans="1:4" ht="12.75">
      <c r="A222" s="191" t="s">
        <v>283</v>
      </c>
      <c r="B222" s="74"/>
      <c r="C222" s="94">
        <f>'VII-6. Labor Rates'!$D$28</f>
        <v>0</v>
      </c>
      <c r="D222" s="94">
        <f t="shared" si="4"/>
        <v>0</v>
      </c>
    </row>
    <row r="223" spans="1:4" ht="12.75">
      <c r="A223" s="191" t="s">
        <v>285</v>
      </c>
      <c r="B223" s="74"/>
      <c r="C223" s="94">
        <f>'VII-6. Labor Rates'!$D$28</f>
        <v>0</v>
      </c>
      <c r="D223" s="94">
        <f t="shared" si="4"/>
        <v>0</v>
      </c>
    </row>
    <row r="224" spans="1:4" ht="33.75">
      <c r="A224" s="191" t="s">
        <v>286</v>
      </c>
      <c r="B224" s="74"/>
      <c r="C224" s="94">
        <f>'VII-6. Labor Rates'!$D$28</f>
        <v>0</v>
      </c>
      <c r="D224" s="94">
        <f t="shared" si="4"/>
        <v>0</v>
      </c>
    </row>
    <row r="225" spans="1:4" ht="22.5">
      <c r="A225" s="191" t="s">
        <v>287</v>
      </c>
      <c r="B225" s="74"/>
      <c r="C225" s="94">
        <f>'VII-6. Labor Rates'!$D$28</f>
        <v>0</v>
      </c>
      <c r="D225" s="94">
        <f t="shared" si="4"/>
        <v>0</v>
      </c>
    </row>
    <row r="226" spans="1:4" ht="12.75">
      <c r="A226" s="191" t="s">
        <v>288</v>
      </c>
      <c r="B226" s="74"/>
      <c r="C226" s="94">
        <f>'VII-6. Labor Rates'!$D$28</f>
        <v>0</v>
      </c>
      <c r="D226" s="94">
        <f t="shared" si="4"/>
        <v>0</v>
      </c>
    </row>
    <row r="227" spans="1:4" ht="12.75">
      <c r="A227" s="191" t="s">
        <v>289</v>
      </c>
      <c r="B227" s="74"/>
      <c r="C227" s="94">
        <f>'VII-6. Labor Rates'!$D$28</f>
        <v>0</v>
      </c>
      <c r="D227" s="94">
        <f t="shared" si="4"/>
        <v>0</v>
      </c>
    </row>
    <row r="228" spans="1:4" ht="12.75">
      <c r="A228" s="191" t="s">
        <v>290</v>
      </c>
      <c r="B228" s="74"/>
      <c r="C228" s="94">
        <f>'VII-6. Labor Rates'!$D$28</f>
        <v>0</v>
      </c>
      <c r="D228" s="94">
        <f t="shared" si="4"/>
        <v>0</v>
      </c>
    </row>
    <row r="229" spans="1:4" ht="22.5">
      <c r="A229" s="191" t="s">
        <v>291</v>
      </c>
      <c r="B229" s="74"/>
      <c r="C229" s="94">
        <f>'VII-6. Labor Rates'!$D$28</f>
        <v>0</v>
      </c>
      <c r="D229" s="94">
        <f t="shared" si="4"/>
        <v>0</v>
      </c>
    </row>
    <row r="230" spans="1:14" ht="12.75">
      <c r="A230" s="191" t="s">
        <v>292</v>
      </c>
      <c r="B230" s="74"/>
      <c r="C230" s="94">
        <f>'VII-6. Labor Rates'!$D$28</f>
        <v>0</v>
      </c>
      <c r="D230" s="94">
        <f t="shared" si="4"/>
        <v>0</v>
      </c>
      <c r="F230" s="107"/>
      <c r="G230" s="107"/>
      <c r="H230" s="107"/>
      <c r="I230" s="107"/>
      <c r="J230" s="107"/>
      <c r="K230" s="107"/>
      <c r="L230" s="107"/>
      <c r="M230" s="107"/>
      <c r="N230" s="107"/>
    </row>
    <row r="231" spans="1:4" ht="12.75">
      <c r="A231" s="191" t="s">
        <v>296</v>
      </c>
      <c r="B231" s="74"/>
      <c r="C231" s="94">
        <f>'VII-6. Labor Rates'!$D$28</f>
        <v>0</v>
      </c>
      <c r="D231" s="94">
        <f t="shared" si="4"/>
        <v>0</v>
      </c>
    </row>
    <row r="232" spans="1:4" ht="12.75">
      <c r="A232" s="191" t="s">
        <v>297</v>
      </c>
      <c r="B232" s="74"/>
      <c r="C232" s="94">
        <f>'VII-6. Labor Rates'!$D$28</f>
        <v>0</v>
      </c>
      <c r="D232" s="94">
        <f t="shared" si="4"/>
        <v>0</v>
      </c>
    </row>
    <row r="233" spans="1:4" ht="12.75">
      <c r="A233" s="191" t="s">
        <v>298</v>
      </c>
      <c r="B233" s="74"/>
      <c r="C233" s="94">
        <f>'VII-6. Labor Rates'!$D$28</f>
        <v>0</v>
      </c>
      <c r="D233" s="94">
        <f t="shared" si="4"/>
        <v>0</v>
      </c>
    </row>
    <row r="234" spans="1:4" ht="12.75">
      <c r="A234" s="191" t="s">
        <v>299</v>
      </c>
      <c r="B234" s="74"/>
      <c r="C234" s="94">
        <f>'VII-6. Labor Rates'!$D$28</f>
        <v>0</v>
      </c>
      <c r="D234" s="94">
        <f t="shared" si="4"/>
        <v>0</v>
      </c>
    </row>
    <row r="235" spans="1:4" ht="12.75">
      <c r="A235" s="191" t="s">
        <v>300</v>
      </c>
      <c r="B235" s="74"/>
      <c r="C235" s="94">
        <f>'VII-6. Labor Rates'!$D$28</f>
        <v>0</v>
      </c>
      <c r="D235" s="94">
        <f t="shared" si="4"/>
        <v>0</v>
      </c>
    </row>
    <row r="236" spans="1:4" ht="12.75">
      <c r="A236" s="191" t="s">
        <v>301</v>
      </c>
      <c r="B236" s="74"/>
      <c r="C236" s="94">
        <f>'VII-6. Labor Rates'!$D$28</f>
        <v>0</v>
      </c>
      <c r="D236" s="94">
        <f t="shared" si="4"/>
        <v>0</v>
      </c>
    </row>
    <row r="237" spans="1:4" ht="12.75">
      <c r="A237" s="191" t="s">
        <v>302</v>
      </c>
      <c r="B237" s="74"/>
      <c r="C237" s="94">
        <f>'VII-6. Labor Rates'!$D$28</f>
        <v>0</v>
      </c>
      <c r="D237" s="94">
        <f t="shared" si="4"/>
        <v>0</v>
      </c>
    </row>
    <row r="238" spans="1:4" ht="12.75">
      <c r="A238" s="191" t="s">
        <v>304</v>
      </c>
      <c r="B238" s="74"/>
      <c r="C238" s="94">
        <f>'VII-6. Labor Rates'!$D$28</f>
        <v>0</v>
      </c>
      <c r="D238" s="94">
        <f t="shared" si="4"/>
        <v>0</v>
      </c>
    </row>
    <row r="239" spans="1:14" ht="12.75">
      <c r="A239" s="191" t="s">
        <v>305</v>
      </c>
      <c r="B239" s="74"/>
      <c r="C239" s="94">
        <f>'VII-6. Labor Rates'!$D$28</f>
        <v>0</v>
      </c>
      <c r="D239" s="94">
        <f t="shared" si="4"/>
        <v>0</v>
      </c>
      <c r="F239" s="107"/>
      <c r="G239" s="107"/>
      <c r="H239" s="107"/>
      <c r="I239" s="107"/>
      <c r="J239" s="107"/>
      <c r="K239" s="107"/>
      <c r="L239" s="107"/>
      <c r="M239" s="107"/>
      <c r="N239" s="107"/>
    </row>
    <row r="240" spans="1:4" ht="12.75">
      <c r="A240" s="191" t="s">
        <v>306</v>
      </c>
      <c r="B240" s="74"/>
      <c r="C240" s="94">
        <f>'VII-6. Labor Rates'!$D$28</f>
        <v>0</v>
      </c>
      <c r="D240" s="94">
        <f t="shared" si="4"/>
        <v>0</v>
      </c>
    </row>
    <row r="241" spans="1:4" ht="12.75">
      <c r="A241" s="191" t="s">
        <v>307</v>
      </c>
      <c r="B241" s="74"/>
      <c r="C241" s="94">
        <f>'VII-6. Labor Rates'!$D$28</f>
        <v>0</v>
      </c>
      <c r="D241" s="94">
        <f t="shared" si="4"/>
        <v>0</v>
      </c>
    </row>
    <row r="242" spans="1:4" ht="12.75">
      <c r="A242" s="191" t="s">
        <v>308</v>
      </c>
      <c r="B242" s="74"/>
      <c r="C242" s="94">
        <f>'VII-6. Labor Rates'!$D$28</f>
        <v>0</v>
      </c>
      <c r="D242" s="94">
        <f t="shared" si="4"/>
        <v>0</v>
      </c>
    </row>
    <row r="243" spans="1:4" ht="12.75">
      <c r="A243" s="191" t="s">
        <v>309</v>
      </c>
      <c r="B243" s="74"/>
      <c r="C243" s="94">
        <f>'VII-6. Labor Rates'!$D$28</f>
        <v>0</v>
      </c>
      <c r="D243" s="94">
        <f t="shared" si="4"/>
        <v>0</v>
      </c>
    </row>
    <row r="244" spans="1:4" ht="12.75">
      <c r="A244" s="191" t="s">
        <v>310</v>
      </c>
      <c r="B244" s="74"/>
      <c r="C244" s="94">
        <f>'VII-6. Labor Rates'!$D$28</f>
        <v>0</v>
      </c>
      <c r="D244" s="94">
        <f t="shared" si="4"/>
        <v>0</v>
      </c>
    </row>
    <row r="245" spans="1:4" ht="12.75">
      <c r="A245" s="191" t="s">
        <v>311</v>
      </c>
      <c r="B245" s="74"/>
      <c r="C245" s="94">
        <f>'VII-6. Labor Rates'!$D$28</f>
        <v>0</v>
      </c>
      <c r="D245" s="94">
        <f t="shared" si="4"/>
        <v>0</v>
      </c>
    </row>
    <row r="246" spans="1:4" ht="12.75">
      <c r="A246" s="191" t="s">
        <v>312</v>
      </c>
      <c r="B246" s="74"/>
      <c r="C246" s="94">
        <f>'VII-6. Labor Rates'!$D$28</f>
        <v>0</v>
      </c>
      <c r="D246" s="94">
        <f t="shared" si="4"/>
        <v>0</v>
      </c>
    </row>
    <row r="247" spans="1:4" ht="12.75">
      <c r="A247" s="191" t="s">
        <v>314</v>
      </c>
      <c r="B247" s="74"/>
      <c r="C247" s="94">
        <f>'VII-6. Labor Rates'!$D$28</f>
        <v>0</v>
      </c>
      <c r="D247" s="94">
        <f t="shared" si="4"/>
        <v>0</v>
      </c>
    </row>
    <row r="248" spans="1:4" ht="12.75">
      <c r="A248" s="191" t="s">
        <v>315</v>
      </c>
      <c r="B248" s="74"/>
      <c r="C248" s="94">
        <f>'VII-6. Labor Rates'!$D$28</f>
        <v>0</v>
      </c>
      <c r="D248" s="94">
        <f t="shared" si="4"/>
        <v>0</v>
      </c>
    </row>
    <row r="249" spans="1:4" ht="12.75">
      <c r="A249" s="191" t="s">
        <v>316</v>
      </c>
      <c r="B249" s="74"/>
      <c r="C249" s="94">
        <f>'VII-6. Labor Rates'!$D$28</f>
        <v>0</v>
      </c>
      <c r="D249" s="94">
        <f t="shared" si="4"/>
        <v>0</v>
      </c>
    </row>
    <row r="250" spans="1:4" ht="12.75">
      <c r="A250" s="191" t="s">
        <v>317</v>
      </c>
      <c r="B250" s="74"/>
      <c r="C250" s="94">
        <f>'VII-6. Labor Rates'!$D$28</f>
        <v>0</v>
      </c>
      <c r="D250" s="94">
        <f t="shared" si="4"/>
        <v>0</v>
      </c>
    </row>
    <row r="251" spans="1:14" ht="12.75">
      <c r="A251" s="191" t="s">
        <v>318</v>
      </c>
      <c r="B251" s="74"/>
      <c r="C251" s="94">
        <f>'VII-6. Labor Rates'!$D$28</f>
        <v>0</v>
      </c>
      <c r="D251" s="94">
        <f t="shared" si="4"/>
        <v>0</v>
      </c>
      <c r="F251" s="107"/>
      <c r="G251" s="107"/>
      <c r="H251" s="107"/>
      <c r="I251" s="107"/>
      <c r="J251" s="107"/>
      <c r="K251" s="107"/>
      <c r="L251" s="107"/>
      <c r="M251" s="107"/>
      <c r="N251" s="107"/>
    </row>
    <row r="252" spans="1:4" ht="12.75">
      <c r="A252" s="191" t="s">
        <v>320</v>
      </c>
      <c r="B252" s="74"/>
      <c r="C252" s="94">
        <f>'VII-6. Labor Rates'!$D$28</f>
        <v>0</v>
      </c>
      <c r="D252" s="94">
        <f t="shared" si="4"/>
        <v>0</v>
      </c>
    </row>
    <row r="253" spans="1:4" ht="12.75">
      <c r="A253" s="191" t="s">
        <v>323</v>
      </c>
      <c r="B253" s="74"/>
      <c r="C253" s="94">
        <f>'VII-6. Labor Rates'!$D$28</f>
        <v>0</v>
      </c>
      <c r="D253" s="94">
        <f t="shared" si="4"/>
        <v>0</v>
      </c>
    </row>
    <row r="254" spans="1:4" ht="12.75">
      <c r="A254" s="191" t="s">
        <v>324</v>
      </c>
      <c r="B254" s="74"/>
      <c r="C254" s="94">
        <f>'VII-6. Labor Rates'!$D$28</f>
        <v>0</v>
      </c>
      <c r="D254" s="94">
        <f t="shared" si="4"/>
        <v>0</v>
      </c>
    </row>
    <row r="255" spans="1:4" ht="12.75">
      <c r="A255" s="191" t="s">
        <v>325</v>
      </c>
      <c r="B255" s="74"/>
      <c r="C255" s="94">
        <f>'VII-6. Labor Rates'!$D$28</f>
        <v>0</v>
      </c>
      <c r="D255" s="94">
        <f t="shared" si="4"/>
        <v>0</v>
      </c>
    </row>
    <row r="256" spans="1:4" ht="12.75">
      <c r="A256" s="191" t="s">
        <v>326</v>
      </c>
      <c r="B256" s="74"/>
      <c r="C256" s="94">
        <f>'VII-6. Labor Rates'!$D$28</f>
        <v>0</v>
      </c>
      <c r="D256" s="94">
        <f t="shared" si="4"/>
        <v>0</v>
      </c>
    </row>
    <row r="257" spans="1:4" ht="12.75">
      <c r="A257" s="191" t="s">
        <v>327</v>
      </c>
      <c r="B257" s="74"/>
      <c r="C257" s="94">
        <f>'VII-6. Labor Rates'!$D$28</f>
        <v>0</v>
      </c>
      <c r="D257" s="94">
        <f t="shared" si="4"/>
        <v>0</v>
      </c>
    </row>
    <row r="258" spans="1:4" ht="22.5">
      <c r="A258" s="191" t="s">
        <v>328</v>
      </c>
      <c r="B258" s="74"/>
      <c r="C258" s="94">
        <f>'VII-6. Labor Rates'!$D$28</f>
        <v>0</v>
      </c>
      <c r="D258" s="94">
        <f t="shared" si="4"/>
        <v>0</v>
      </c>
    </row>
    <row r="259" spans="1:4" ht="12.75">
      <c r="A259" s="191" t="s">
        <v>329</v>
      </c>
      <c r="B259" s="74"/>
      <c r="C259" s="94">
        <f>'VII-6. Labor Rates'!$D$28</f>
        <v>0</v>
      </c>
      <c r="D259" s="94">
        <f t="shared" si="4"/>
        <v>0</v>
      </c>
    </row>
    <row r="260" spans="1:4" ht="12.75">
      <c r="A260" s="191" t="s">
        <v>330</v>
      </c>
      <c r="B260" s="74"/>
      <c r="C260" s="94">
        <f>'VII-6. Labor Rates'!$D$28</f>
        <v>0</v>
      </c>
      <c r="D260" s="94">
        <f t="shared" si="4"/>
        <v>0</v>
      </c>
    </row>
    <row r="261" spans="1:14" ht="12.75">
      <c r="A261" s="191" t="s">
        <v>331</v>
      </c>
      <c r="B261" s="74"/>
      <c r="C261" s="94">
        <f>'VII-6. Labor Rates'!$D$28</f>
        <v>0</v>
      </c>
      <c r="D261" s="94">
        <f t="shared" si="4"/>
        <v>0</v>
      </c>
      <c r="F261" s="107"/>
      <c r="G261" s="107"/>
      <c r="H261" s="107"/>
      <c r="I261" s="107"/>
      <c r="J261" s="107"/>
      <c r="K261" s="107"/>
      <c r="L261" s="107"/>
      <c r="M261" s="107"/>
      <c r="N261" s="107"/>
    </row>
    <row r="262" spans="1:4" ht="12.75">
      <c r="A262" s="191" t="s">
        <v>332</v>
      </c>
      <c r="B262" s="74"/>
      <c r="C262" s="94">
        <f>'VII-6. Labor Rates'!$D$28</f>
        <v>0</v>
      </c>
      <c r="D262" s="94">
        <f t="shared" si="4"/>
        <v>0</v>
      </c>
    </row>
    <row r="263" spans="1:4" ht="12.75">
      <c r="A263" s="191" t="s">
        <v>333</v>
      </c>
      <c r="B263" s="74"/>
      <c r="C263" s="94">
        <f>'VII-6. Labor Rates'!$D$28</f>
        <v>0</v>
      </c>
      <c r="D263" s="94">
        <f t="shared" si="4"/>
        <v>0</v>
      </c>
    </row>
    <row r="264" spans="1:4" ht="12.75">
      <c r="A264" s="191" t="s">
        <v>8</v>
      </c>
      <c r="B264" s="74"/>
      <c r="C264" s="94">
        <f>'VII-6. Labor Rates'!$D$28</f>
        <v>0</v>
      </c>
      <c r="D264" s="94">
        <f t="shared" si="4"/>
        <v>0</v>
      </c>
    </row>
    <row r="265" spans="1:8" ht="12.75">
      <c r="A265" s="194"/>
      <c r="B265" s="74"/>
      <c r="C265" s="94">
        <f>'VII-6. Labor Rates'!$D$52</f>
        <v>0</v>
      </c>
      <c r="D265" s="94">
        <f>B265*C265</f>
        <v>0</v>
      </c>
      <c r="F265" s="107"/>
      <c r="G265" s="109"/>
      <c r="H265" s="109"/>
    </row>
    <row r="266" spans="1:8" ht="12.75">
      <c r="A266" s="194"/>
      <c r="B266" s="74"/>
      <c r="C266" s="94">
        <f>'VII-6. Labor Rates'!$D$52</f>
        <v>0</v>
      </c>
      <c r="D266" s="94">
        <f>B266*C266</f>
        <v>0</v>
      </c>
      <c r="F266" s="107"/>
      <c r="G266" s="109"/>
      <c r="H266" s="109"/>
    </row>
    <row r="267" spans="1:8" ht="12.75">
      <c r="A267" s="194"/>
      <c r="B267" s="74"/>
      <c r="C267" s="94">
        <f>'VII-6. Labor Rates'!$D$52</f>
        <v>0</v>
      </c>
      <c r="D267" s="94">
        <f>B267*C267</f>
        <v>0</v>
      </c>
      <c r="F267" s="107"/>
      <c r="G267" s="109"/>
      <c r="H267" s="109"/>
    </row>
    <row r="268" spans="1:8" ht="12.75">
      <c r="A268" s="195" t="s">
        <v>15</v>
      </c>
      <c r="B268" s="60"/>
      <c r="C268" s="111"/>
      <c r="D268" s="112" t="s">
        <v>26</v>
      </c>
      <c r="F268" s="107"/>
      <c r="G268" s="107"/>
      <c r="H268" s="107"/>
    </row>
    <row r="269" spans="1:4" ht="12.75">
      <c r="A269" s="59" t="s">
        <v>42</v>
      </c>
      <c r="B269" s="75">
        <f>SUM(B212:B267)</f>
        <v>0</v>
      </c>
      <c r="C269" s="94">
        <f>'VII-6. Labor Rates'!$D$52</f>
        <v>0</v>
      </c>
      <c r="D269" s="94">
        <f>SUM(D212:D268)</f>
        <v>0</v>
      </c>
    </row>
    <row r="271" spans="1:4" s="3" customFormat="1" ht="12.75">
      <c r="A271" s="65" t="str">
        <f>A12</f>
        <v>Optional Configuration Project 5: Project Systems</v>
      </c>
      <c r="B271" s="110"/>
      <c r="C271" s="46"/>
      <c r="D271" s="31"/>
    </row>
    <row r="272" spans="1:4" ht="33.75">
      <c r="A272" s="58" t="s">
        <v>9</v>
      </c>
      <c r="B272" s="58" t="s">
        <v>14</v>
      </c>
      <c r="C272" s="28" t="s">
        <v>86</v>
      </c>
      <c r="D272" s="58" t="s">
        <v>41</v>
      </c>
    </row>
    <row r="273" spans="1:4" ht="12.75">
      <c r="A273" s="191" t="s">
        <v>265</v>
      </c>
      <c r="B273" s="74"/>
      <c r="C273" s="94">
        <f>'VII-6. Labor Rates'!$D$28</f>
        <v>0</v>
      </c>
      <c r="D273" s="94">
        <f>B273*C273</f>
        <v>0</v>
      </c>
    </row>
    <row r="274" spans="1:14" ht="12.75">
      <c r="A274" s="191" t="s">
        <v>266</v>
      </c>
      <c r="B274" s="74"/>
      <c r="C274" s="94">
        <f>'VII-6. Labor Rates'!$D$28</f>
        <v>0</v>
      </c>
      <c r="D274" s="94">
        <f aca="true" t="shared" si="5" ref="D274:D325">B274*C274</f>
        <v>0</v>
      </c>
      <c r="F274" s="107"/>
      <c r="G274" s="107"/>
      <c r="H274" s="107"/>
      <c r="I274" s="107"/>
      <c r="J274" s="107"/>
      <c r="K274" s="107"/>
      <c r="L274" s="107"/>
      <c r="M274" s="107"/>
      <c r="N274" s="107"/>
    </row>
    <row r="275" spans="1:4" ht="22.5">
      <c r="A275" s="191" t="s">
        <v>267</v>
      </c>
      <c r="B275" s="74"/>
      <c r="C275" s="94">
        <f>'VII-6. Labor Rates'!$D$28</f>
        <v>0</v>
      </c>
      <c r="D275" s="94">
        <f t="shared" si="5"/>
        <v>0</v>
      </c>
    </row>
    <row r="276" spans="1:4" ht="12.75">
      <c r="A276" s="191" t="s">
        <v>270</v>
      </c>
      <c r="B276" s="74"/>
      <c r="C276" s="94">
        <f>'VII-6. Labor Rates'!$D$28</f>
        <v>0</v>
      </c>
      <c r="D276" s="94">
        <f t="shared" si="5"/>
        <v>0</v>
      </c>
    </row>
    <row r="277" spans="1:4" ht="12.75">
      <c r="A277" s="191" t="s">
        <v>273</v>
      </c>
      <c r="B277" s="74"/>
      <c r="C277" s="94">
        <f>'VII-6. Labor Rates'!$D$28</f>
        <v>0</v>
      </c>
      <c r="D277" s="94">
        <f t="shared" si="5"/>
        <v>0</v>
      </c>
    </row>
    <row r="278" spans="1:4" ht="12.75">
      <c r="A278" s="191" t="s">
        <v>274</v>
      </c>
      <c r="B278" s="74"/>
      <c r="C278" s="94">
        <f>'VII-6. Labor Rates'!$D$28</f>
        <v>0</v>
      </c>
      <c r="D278" s="94">
        <f t="shared" si="5"/>
        <v>0</v>
      </c>
    </row>
    <row r="279" spans="1:4" ht="12.75">
      <c r="A279" s="191" t="s">
        <v>275</v>
      </c>
      <c r="B279" s="74"/>
      <c r="C279" s="94">
        <f>'VII-6. Labor Rates'!$D$28</f>
        <v>0</v>
      </c>
      <c r="D279" s="94">
        <f t="shared" si="5"/>
        <v>0</v>
      </c>
    </row>
    <row r="280" spans="1:4" ht="12.75">
      <c r="A280" s="191" t="s">
        <v>276</v>
      </c>
      <c r="B280" s="74"/>
      <c r="C280" s="94">
        <f>'VII-6. Labor Rates'!$D$28</f>
        <v>0</v>
      </c>
      <c r="D280" s="94">
        <f t="shared" si="5"/>
        <v>0</v>
      </c>
    </row>
    <row r="281" spans="1:4" ht="12.75">
      <c r="A281" s="191" t="s">
        <v>278</v>
      </c>
      <c r="B281" s="74"/>
      <c r="C281" s="94">
        <f>'VII-6. Labor Rates'!$D$28</f>
        <v>0</v>
      </c>
      <c r="D281" s="94">
        <f t="shared" si="5"/>
        <v>0</v>
      </c>
    </row>
    <row r="282" spans="1:4" ht="12.75">
      <c r="A282" s="191" t="s">
        <v>282</v>
      </c>
      <c r="B282" s="74"/>
      <c r="C282" s="94">
        <f>'VII-6. Labor Rates'!$D$28</f>
        <v>0</v>
      </c>
      <c r="D282" s="94">
        <f t="shared" si="5"/>
        <v>0</v>
      </c>
    </row>
    <row r="283" spans="1:4" ht="12.75">
      <c r="A283" s="191" t="s">
        <v>283</v>
      </c>
      <c r="B283" s="74"/>
      <c r="C283" s="94">
        <f>'VII-6. Labor Rates'!$D$28</f>
        <v>0</v>
      </c>
      <c r="D283" s="94">
        <f t="shared" si="5"/>
        <v>0</v>
      </c>
    </row>
    <row r="284" spans="1:4" ht="12.75">
      <c r="A284" s="191" t="s">
        <v>285</v>
      </c>
      <c r="B284" s="74"/>
      <c r="C284" s="94">
        <f>'VII-6. Labor Rates'!$D$28</f>
        <v>0</v>
      </c>
      <c r="D284" s="94">
        <f t="shared" si="5"/>
        <v>0</v>
      </c>
    </row>
    <row r="285" spans="1:4" ht="33.75">
      <c r="A285" s="191" t="s">
        <v>286</v>
      </c>
      <c r="B285" s="74"/>
      <c r="C285" s="94">
        <f>'VII-6. Labor Rates'!$D$28</f>
        <v>0</v>
      </c>
      <c r="D285" s="94">
        <f t="shared" si="5"/>
        <v>0</v>
      </c>
    </row>
    <row r="286" spans="1:4" ht="22.5">
      <c r="A286" s="191" t="s">
        <v>287</v>
      </c>
      <c r="B286" s="74"/>
      <c r="C286" s="94">
        <f>'VII-6. Labor Rates'!$D$28</f>
        <v>0</v>
      </c>
      <c r="D286" s="94">
        <f t="shared" si="5"/>
        <v>0</v>
      </c>
    </row>
    <row r="287" spans="1:4" ht="12.75">
      <c r="A287" s="191" t="s">
        <v>288</v>
      </c>
      <c r="B287" s="74"/>
      <c r="C287" s="94">
        <f>'VII-6. Labor Rates'!$D$28</f>
        <v>0</v>
      </c>
      <c r="D287" s="94">
        <f t="shared" si="5"/>
        <v>0</v>
      </c>
    </row>
    <row r="288" spans="1:4" ht="12.75">
      <c r="A288" s="191" t="s">
        <v>289</v>
      </c>
      <c r="B288" s="74"/>
      <c r="C288" s="94">
        <f>'VII-6. Labor Rates'!$D$28</f>
        <v>0</v>
      </c>
      <c r="D288" s="94">
        <f t="shared" si="5"/>
        <v>0</v>
      </c>
    </row>
    <row r="289" spans="1:4" ht="12.75">
      <c r="A289" s="191" t="s">
        <v>290</v>
      </c>
      <c r="B289" s="74"/>
      <c r="C289" s="94">
        <f>'VII-6. Labor Rates'!$D$28</f>
        <v>0</v>
      </c>
      <c r="D289" s="94">
        <f t="shared" si="5"/>
        <v>0</v>
      </c>
    </row>
    <row r="290" spans="1:4" ht="22.5">
      <c r="A290" s="191" t="s">
        <v>291</v>
      </c>
      <c r="B290" s="74"/>
      <c r="C290" s="94">
        <f>'VII-6. Labor Rates'!$D$28</f>
        <v>0</v>
      </c>
      <c r="D290" s="94">
        <f t="shared" si="5"/>
        <v>0</v>
      </c>
    </row>
    <row r="291" spans="1:14" ht="12.75">
      <c r="A291" s="191" t="s">
        <v>292</v>
      </c>
      <c r="B291" s="74"/>
      <c r="C291" s="94">
        <f>'VII-6. Labor Rates'!$D$28</f>
        <v>0</v>
      </c>
      <c r="D291" s="94">
        <f t="shared" si="5"/>
        <v>0</v>
      </c>
      <c r="F291" s="107"/>
      <c r="G291" s="107"/>
      <c r="H291" s="107"/>
      <c r="I291" s="107"/>
      <c r="J291" s="107"/>
      <c r="K291" s="107"/>
      <c r="L291" s="107"/>
      <c r="M291" s="107"/>
      <c r="N291" s="107"/>
    </row>
    <row r="292" spans="1:4" ht="12.75">
      <c r="A292" s="191" t="s">
        <v>296</v>
      </c>
      <c r="B292" s="74"/>
      <c r="C292" s="94">
        <f>'VII-6. Labor Rates'!$D$28</f>
        <v>0</v>
      </c>
      <c r="D292" s="94">
        <f t="shared" si="5"/>
        <v>0</v>
      </c>
    </row>
    <row r="293" spans="1:4" ht="12.75">
      <c r="A293" s="191" t="s">
        <v>297</v>
      </c>
      <c r="B293" s="74"/>
      <c r="C293" s="94">
        <f>'VII-6. Labor Rates'!$D$28</f>
        <v>0</v>
      </c>
      <c r="D293" s="94">
        <f t="shared" si="5"/>
        <v>0</v>
      </c>
    </row>
    <row r="294" spans="1:4" ht="12.75">
      <c r="A294" s="191" t="s">
        <v>298</v>
      </c>
      <c r="B294" s="74"/>
      <c r="C294" s="94">
        <f>'VII-6. Labor Rates'!$D$28</f>
        <v>0</v>
      </c>
      <c r="D294" s="94">
        <f t="shared" si="5"/>
        <v>0</v>
      </c>
    </row>
    <row r="295" spans="1:4" ht="12.75">
      <c r="A295" s="191" t="s">
        <v>299</v>
      </c>
      <c r="B295" s="74"/>
      <c r="C295" s="94">
        <f>'VII-6. Labor Rates'!$D$28</f>
        <v>0</v>
      </c>
      <c r="D295" s="94">
        <f t="shared" si="5"/>
        <v>0</v>
      </c>
    </row>
    <row r="296" spans="1:4" ht="12.75">
      <c r="A296" s="191" t="s">
        <v>300</v>
      </c>
      <c r="B296" s="74"/>
      <c r="C296" s="94">
        <f>'VII-6. Labor Rates'!$D$28</f>
        <v>0</v>
      </c>
      <c r="D296" s="94">
        <f t="shared" si="5"/>
        <v>0</v>
      </c>
    </row>
    <row r="297" spans="1:4" ht="12.75">
      <c r="A297" s="191" t="s">
        <v>301</v>
      </c>
      <c r="B297" s="74"/>
      <c r="C297" s="94">
        <f>'VII-6. Labor Rates'!$D$28</f>
        <v>0</v>
      </c>
      <c r="D297" s="94">
        <f t="shared" si="5"/>
        <v>0</v>
      </c>
    </row>
    <row r="298" spans="1:4" ht="12.75">
      <c r="A298" s="191" t="s">
        <v>302</v>
      </c>
      <c r="B298" s="74"/>
      <c r="C298" s="94">
        <f>'VII-6. Labor Rates'!$D$28</f>
        <v>0</v>
      </c>
      <c r="D298" s="94">
        <f t="shared" si="5"/>
        <v>0</v>
      </c>
    </row>
    <row r="299" spans="1:4" ht="12.75">
      <c r="A299" s="191" t="s">
        <v>304</v>
      </c>
      <c r="B299" s="74"/>
      <c r="C299" s="94">
        <f>'VII-6. Labor Rates'!$D$28</f>
        <v>0</v>
      </c>
      <c r="D299" s="94">
        <f t="shared" si="5"/>
        <v>0</v>
      </c>
    </row>
    <row r="300" spans="1:14" ht="12.75">
      <c r="A300" s="191" t="s">
        <v>305</v>
      </c>
      <c r="B300" s="74"/>
      <c r="C300" s="94">
        <f>'VII-6. Labor Rates'!$D$28</f>
        <v>0</v>
      </c>
      <c r="D300" s="94">
        <f t="shared" si="5"/>
        <v>0</v>
      </c>
      <c r="F300" s="107"/>
      <c r="G300" s="107"/>
      <c r="H300" s="107"/>
      <c r="I300" s="107"/>
      <c r="J300" s="107"/>
      <c r="K300" s="107"/>
      <c r="L300" s="107"/>
      <c r="M300" s="107"/>
      <c r="N300" s="107"/>
    </row>
    <row r="301" spans="1:4" ht="12.75">
      <c r="A301" s="191" t="s">
        <v>306</v>
      </c>
      <c r="B301" s="74"/>
      <c r="C301" s="94">
        <f>'VII-6. Labor Rates'!$D$28</f>
        <v>0</v>
      </c>
      <c r="D301" s="94">
        <f t="shared" si="5"/>
        <v>0</v>
      </c>
    </row>
    <row r="302" spans="1:4" ht="12.75">
      <c r="A302" s="191" t="s">
        <v>307</v>
      </c>
      <c r="B302" s="74"/>
      <c r="C302" s="94">
        <f>'VII-6. Labor Rates'!$D$28</f>
        <v>0</v>
      </c>
      <c r="D302" s="94">
        <f t="shared" si="5"/>
        <v>0</v>
      </c>
    </row>
    <row r="303" spans="1:4" ht="12.75">
      <c r="A303" s="191" t="s">
        <v>308</v>
      </c>
      <c r="B303" s="74"/>
      <c r="C303" s="94">
        <f>'VII-6. Labor Rates'!$D$28</f>
        <v>0</v>
      </c>
      <c r="D303" s="94">
        <f t="shared" si="5"/>
        <v>0</v>
      </c>
    </row>
    <row r="304" spans="1:4" ht="12.75">
      <c r="A304" s="191" t="s">
        <v>309</v>
      </c>
      <c r="B304" s="74"/>
      <c r="C304" s="94">
        <f>'VII-6. Labor Rates'!$D$28</f>
        <v>0</v>
      </c>
      <c r="D304" s="94">
        <f t="shared" si="5"/>
        <v>0</v>
      </c>
    </row>
    <row r="305" spans="1:4" ht="12.75">
      <c r="A305" s="191" t="s">
        <v>310</v>
      </c>
      <c r="B305" s="74"/>
      <c r="C305" s="94">
        <f>'VII-6. Labor Rates'!$D$28</f>
        <v>0</v>
      </c>
      <c r="D305" s="94">
        <f t="shared" si="5"/>
        <v>0</v>
      </c>
    </row>
    <row r="306" spans="1:4" ht="12.75">
      <c r="A306" s="191" t="s">
        <v>311</v>
      </c>
      <c r="B306" s="74"/>
      <c r="C306" s="94">
        <f>'VII-6. Labor Rates'!$D$28</f>
        <v>0</v>
      </c>
      <c r="D306" s="94">
        <f t="shared" si="5"/>
        <v>0</v>
      </c>
    </row>
    <row r="307" spans="1:4" ht="12.75">
      <c r="A307" s="191" t="s">
        <v>312</v>
      </c>
      <c r="B307" s="74"/>
      <c r="C307" s="94">
        <f>'VII-6. Labor Rates'!$D$28</f>
        <v>0</v>
      </c>
      <c r="D307" s="94">
        <f t="shared" si="5"/>
        <v>0</v>
      </c>
    </row>
    <row r="308" spans="1:4" ht="12.75">
      <c r="A308" s="191" t="s">
        <v>314</v>
      </c>
      <c r="B308" s="74"/>
      <c r="C308" s="94">
        <f>'VII-6. Labor Rates'!$D$28</f>
        <v>0</v>
      </c>
      <c r="D308" s="94">
        <f t="shared" si="5"/>
        <v>0</v>
      </c>
    </row>
    <row r="309" spans="1:4" ht="12.75">
      <c r="A309" s="191" t="s">
        <v>315</v>
      </c>
      <c r="B309" s="74"/>
      <c r="C309" s="94">
        <f>'VII-6. Labor Rates'!$D$28</f>
        <v>0</v>
      </c>
      <c r="D309" s="94">
        <f t="shared" si="5"/>
        <v>0</v>
      </c>
    </row>
    <row r="310" spans="1:4" ht="12.75">
      <c r="A310" s="191" t="s">
        <v>316</v>
      </c>
      <c r="B310" s="74"/>
      <c r="C310" s="94">
        <f>'VII-6. Labor Rates'!$D$28</f>
        <v>0</v>
      </c>
      <c r="D310" s="94">
        <f t="shared" si="5"/>
        <v>0</v>
      </c>
    </row>
    <row r="311" spans="1:4" ht="12.75">
      <c r="A311" s="191" t="s">
        <v>317</v>
      </c>
      <c r="B311" s="74"/>
      <c r="C311" s="94">
        <f>'VII-6. Labor Rates'!$D$28</f>
        <v>0</v>
      </c>
      <c r="D311" s="94">
        <f t="shared" si="5"/>
        <v>0</v>
      </c>
    </row>
    <row r="312" spans="1:14" ht="12.75">
      <c r="A312" s="191" t="s">
        <v>318</v>
      </c>
      <c r="B312" s="74"/>
      <c r="C312" s="94">
        <f>'VII-6. Labor Rates'!$D$28</f>
        <v>0</v>
      </c>
      <c r="D312" s="94">
        <f t="shared" si="5"/>
        <v>0</v>
      </c>
      <c r="F312" s="107"/>
      <c r="G312" s="107"/>
      <c r="H312" s="107"/>
      <c r="I312" s="107"/>
      <c r="J312" s="107"/>
      <c r="K312" s="107"/>
      <c r="L312" s="107"/>
      <c r="M312" s="107"/>
      <c r="N312" s="107"/>
    </row>
    <row r="313" spans="1:4" ht="12.75">
      <c r="A313" s="191" t="s">
        <v>320</v>
      </c>
      <c r="B313" s="74"/>
      <c r="C313" s="94">
        <f>'VII-6. Labor Rates'!$D$28</f>
        <v>0</v>
      </c>
      <c r="D313" s="94">
        <f t="shared" si="5"/>
        <v>0</v>
      </c>
    </row>
    <row r="314" spans="1:4" ht="12.75">
      <c r="A314" s="191" t="s">
        <v>323</v>
      </c>
      <c r="B314" s="74"/>
      <c r="C314" s="94">
        <f>'VII-6. Labor Rates'!$D$28</f>
        <v>0</v>
      </c>
      <c r="D314" s="94">
        <f t="shared" si="5"/>
        <v>0</v>
      </c>
    </row>
    <row r="315" spans="1:4" ht="12.75">
      <c r="A315" s="191" t="s">
        <v>324</v>
      </c>
      <c r="B315" s="74"/>
      <c r="C315" s="94">
        <f>'VII-6. Labor Rates'!$D$28</f>
        <v>0</v>
      </c>
      <c r="D315" s="94">
        <f t="shared" si="5"/>
        <v>0</v>
      </c>
    </row>
    <row r="316" spans="1:4" ht="12.75">
      <c r="A316" s="191" t="s">
        <v>325</v>
      </c>
      <c r="B316" s="74"/>
      <c r="C316" s="94">
        <f>'VII-6. Labor Rates'!$D$28</f>
        <v>0</v>
      </c>
      <c r="D316" s="94">
        <f t="shared" si="5"/>
        <v>0</v>
      </c>
    </row>
    <row r="317" spans="1:4" ht="12.75">
      <c r="A317" s="191" t="s">
        <v>326</v>
      </c>
      <c r="B317" s="74"/>
      <c r="C317" s="94">
        <f>'VII-6. Labor Rates'!$D$28</f>
        <v>0</v>
      </c>
      <c r="D317" s="94">
        <f t="shared" si="5"/>
        <v>0</v>
      </c>
    </row>
    <row r="318" spans="1:4" ht="12.75">
      <c r="A318" s="191" t="s">
        <v>327</v>
      </c>
      <c r="B318" s="74"/>
      <c r="C318" s="94">
        <f>'VII-6. Labor Rates'!$D$28</f>
        <v>0</v>
      </c>
      <c r="D318" s="94">
        <f t="shared" si="5"/>
        <v>0</v>
      </c>
    </row>
    <row r="319" spans="1:4" ht="22.5">
      <c r="A319" s="191" t="s">
        <v>328</v>
      </c>
      <c r="B319" s="74"/>
      <c r="C319" s="94">
        <f>'VII-6. Labor Rates'!$D$28</f>
        <v>0</v>
      </c>
      <c r="D319" s="94">
        <f t="shared" si="5"/>
        <v>0</v>
      </c>
    </row>
    <row r="320" spans="1:4" ht="12.75">
      <c r="A320" s="191" t="s">
        <v>329</v>
      </c>
      <c r="B320" s="74"/>
      <c r="C320" s="94">
        <f>'VII-6. Labor Rates'!$D$28</f>
        <v>0</v>
      </c>
      <c r="D320" s="94">
        <f t="shared" si="5"/>
        <v>0</v>
      </c>
    </row>
    <row r="321" spans="1:4" ht="12.75">
      <c r="A321" s="191" t="s">
        <v>330</v>
      </c>
      <c r="B321" s="74"/>
      <c r="C321" s="94">
        <f>'VII-6. Labor Rates'!$D$28</f>
        <v>0</v>
      </c>
      <c r="D321" s="94">
        <f t="shared" si="5"/>
        <v>0</v>
      </c>
    </row>
    <row r="322" spans="1:14" ht="12.75">
      <c r="A322" s="191" t="s">
        <v>331</v>
      </c>
      <c r="B322" s="74"/>
      <c r="C322" s="94">
        <f>'VII-6. Labor Rates'!$D$28</f>
        <v>0</v>
      </c>
      <c r="D322" s="94">
        <f t="shared" si="5"/>
        <v>0</v>
      </c>
      <c r="F322" s="107"/>
      <c r="G322" s="107"/>
      <c r="H322" s="107"/>
      <c r="I322" s="107"/>
      <c r="J322" s="107"/>
      <c r="K322" s="107"/>
      <c r="L322" s="107"/>
      <c r="M322" s="107"/>
      <c r="N322" s="107"/>
    </row>
    <row r="323" spans="1:4" ht="12.75">
      <c r="A323" s="191" t="s">
        <v>332</v>
      </c>
      <c r="B323" s="74"/>
      <c r="C323" s="94">
        <f>'VII-6. Labor Rates'!$D$28</f>
        <v>0</v>
      </c>
      <c r="D323" s="94">
        <f t="shared" si="5"/>
        <v>0</v>
      </c>
    </row>
    <row r="324" spans="1:4" ht="12.75">
      <c r="A324" s="191" t="s">
        <v>333</v>
      </c>
      <c r="B324" s="74"/>
      <c r="C324" s="94">
        <f>'VII-6. Labor Rates'!$D$28</f>
        <v>0</v>
      </c>
      <c r="D324" s="94">
        <f t="shared" si="5"/>
        <v>0</v>
      </c>
    </row>
    <row r="325" spans="1:4" ht="12.75">
      <c r="A325" s="191" t="s">
        <v>8</v>
      </c>
      <c r="B325" s="74"/>
      <c r="C325" s="94">
        <f>'VII-6. Labor Rates'!$D$28</f>
        <v>0</v>
      </c>
      <c r="D325" s="94">
        <f t="shared" si="5"/>
        <v>0</v>
      </c>
    </row>
    <row r="326" spans="1:8" ht="12.75">
      <c r="A326" s="194"/>
      <c r="B326" s="74"/>
      <c r="C326" s="94">
        <f>'VII-6. Labor Rates'!$D$52</f>
        <v>0</v>
      </c>
      <c r="D326" s="94">
        <f>B326*C326</f>
        <v>0</v>
      </c>
      <c r="F326" s="107"/>
      <c r="G326" s="109"/>
      <c r="H326" s="109"/>
    </row>
    <row r="327" spans="1:8" ht="12.75">
      <c r="A327" s="194"/>
      <c r="B327" s="74"/>
      <c r="C327" s="94">
        <f>'VII-6. Labor Rates'!$D$52</f>
        <v>0</v>
      </c>
      <c r="D327" s="94">
        <f>B327*C327</f>
        <v>0</v>
      </c>
      <c r="F327" s="107"/>
      <c r="G327" s="109"/>
      <c r="H327" s="109"/>
    </row>
    <row r="328" spans="1:8" ht="12.75">
      <c r="A328" s="194"/>
      <c r="B328" s="74"/>
      <c r="C328" s="94">
        <f>'VII-6. Labor Rates'!$D$52</f>
        <v>0</v>
      </c>
      <c r="D328" s="94">
        <f>B328*C328</f>
        <v>0</v>
      </c>
      <c r="F328" s="107"/>
      <c r="G328" s="109"/>
      <c r="H328" s="109"/>
    </row>
    <row r="329" spans="1:8" ht="12.75">
      <c r="A329" s="195" t="s">
        <v>15</v>
      </c>
      <c r="B329" s="60"/>
      <c r="C329" s="111"/>
      <c r="D329" s="112" t="s">
        <v>26</v>
      </c>
      <c r="F329" s="107"/>
      <c r="G329" s="107"/>
      <c r="H329" s="107"/>
    </row>
    <row r="330" spans="1:4" ht="12.75">
      <c r="A330" s="59" t="s">
        <v>42</v>
      </c>
      <c r="B330" s="75">
        <f>SUM(B273:B328)</f>
        <v>0</v>
      </c>
      <c r="C330" s="94">
        <f>'VII-6. Labor Rates'!$D$52</f>
        <v>0</v>
      </c>
      <c r="D330" s="94">
        <f>SUM(D273:D329)</f>
        <v>0</v>
      </c>
    </row>
    <row r="332" spans="1:4" s="3" customFormat="1" ht="12.75">
      <c r="A332" s="65" t="str">
        <f>A13</f>
        <v>Optional Configuration Project 6: Asset Accounting</v>
      </c>
      <c r="B332" s="110"/>
      <c r="C332" s="46"/>
      <c r="D332" s="31"/>
    </row>
    <row r="333" spans="1:4" ht="33.75">
      <c r="A333" s="58" t="s">
        <v>9</v>
      </c>
      <c r="B333" s="58" t="s">
        <v>14</v>
      </c>
      <c r="C333" s="28" t="s">
        <v>86</v>
      </c>
      <c r="D333" s="58" t="s">
        <v>41</v>
      </c>
    </row>
    <row r="334" spans="1:4" ht="12.75">
      <c r="A334" s="191" t="s">
        <v>265</v>
      </c>
      <c r="B334" s="74"/>
      <c r="C334" s="94">
        <f>'VII-6. Labor Rates'!$D$28</f>
        <v>0</v>
      </c>
      <c r="D334" s="94">
        <f>B334*C334</f>
        <v>0</v>
      </c>
    </row>
    <row r="335" spans="1:14" ht="12.75">
      <c r="A335" s="191" t="s">
        <v>266</v>
      </c>
      <c r="B335" s="74"/>
      <c r="C335" s="94">
        <f>'VII-6. Labor Rates'!$D$28</f>
        <v>0</v>
      </c>
      <c r="D335" s="94">
        <f aca="true" t="shared" si="6" ref="D335:D386">B335*C335</f>
        <v>0</v>
      </c>
      <c r="F335" s="107"/>
      <c r="G335" s="107"/>
      <c r="H335" s="107"/>
      <c r="I335" s="107"/>
      <c r="J335" s="107"/>
      <c r="K335" s="107"/>
      <c r="L335" s="107"/>
      <c r="M335" s="107"/>
      <c r="N335" s="107"/>
    </row>
    <row r="336" spans="1:4" ht="22.5">
      <c r="A336" s="191" t="s">
        <v>267</v>
      </c>
      <c r="B336" s="74"/>
      <c r="C336" s="94">
        <f>'VII-6. Labor Rates'!$D$28</f>
        <v>0</v>
      </c>
      <c r="D336" s="94">
        <f t="shared" si="6"/>
        <v>0</v>
      </c>
    </row>
    <row r="337" spans="1:4" ht="12.75">
      <c r="A337" s="191" t="s">
        <v>270</v>
      </c>
      <c r="B337" s="74"/>
      <c r="C337" s="94">
        <f>'VII-6. Labor Rates'!$D$28</f>
        <v>0</v>
      </c>
      <c r="D337" s="94">
        <f t="shared" si="6"/>
        <v>0</v>
      </c>
    </row>
    <row r="338" spans="1:4" ht="12.75">
      <c r="A338" s="191" t="s">
        <v>273</v>
      </c>
      <c r="B338" s="74"/>
      <c r="C338" s="94">
        <f>'VII-6. Labor Rates'!$D$28</f>
        <v>0</v>
      </c>
      <c r="D338" s="94">
        <f t="shared" si="6"/>
        <v>0</v>
      </c>
    </row>
    <row r="339" spans="1:4" ht="12.75">
      <c r="A339" s="191" t="s">
        <v>274</v>
      </c>
      <c r="B339" s="74"/>
      <c r="C339" s="94">
        <f>'VII-6. Labor Rates'!$D$28</f>
        <v>0</v>
      </c>
      <c r="D339" s="94">
        <f t="shared" si="6"/>
        <v>0</v>
      </c>
    </row>
    <row r="340" spans="1:4" ht="12.75">
      <c r="A340" s="191" t="s">
        <v>275</v>
      </c>
      <c r="B340" s="74"/>
      <c r="C340" s="94">
        <f>'VII-6. Labor Rates'!$D$28</f>
        <v>0</v>
      </c>
      <c r="D340" s="94">
        <f t="shared" si="6"/>
        <v>0</v>
      </c>
    </row>
    <row r="341" spans="1:4" ht="12.75">
      <c r="A341" s="191" t="s">
        <v>276</v>
      </c>
      <c r="B341" s="74"/>
      <c r="C341" s="94">
        <f>'VII-6. Labor Rates'!$D$28</f>
        <v>0</v>
      </c>
      <c r="D341" s="94">
        <f t="shared" si="6"/>
        <v>0</v>
      </c>
    </row>
    <row r="342" spans="1:4" ht="12.75">
      <c r="A342" s="191" t="s">
        <v>278</v>
      </c>
      <c r="B342" s="74"/>
      <c r="C342" s="94">
        <f>'VII-6. Labor Rates'!$D$28</f>
        <v>0</v>
      </c>
      <c r="D342" s="94">
        <f t="shared" si="6"/>
        <v>0</v>
      </c>
    </row>
    <row r="343" spans="1:4" ht="12.75">
      <c r="A343" s="191" t="s">
        <v>282</v>
      </c>
      <c r="B343" s="74"/>
      <c r="C343" s="94">
        <f>'VII-6. Labor Rates'!$D$28</f>
        <v>0</v>
      </c>
      <c r="D343" s="94">
        <f t="shared" si="6"/>
        <v>0</v>
      </c>
    </row>
    <row r="344" spans="1:4" ht="12.75">
      <c r="A344" s="191" t="s">
        <v>283</v>
      </c>
      <c r="B344" s="74"/>
      <c r="C344" s="94">
        <f>'VII-6. Labor Rates'!$D$28</f>
        <v>0</v>
      </c>
      <c r="D344" s="94">
        <f t="shared" si="6"/>
        <v>0</v>
      </c>
    </row>
    <row r="345" spans="1:4" ht="12.75">
      <c r="A345" s="191" t="s">
        <v>285</v>
      </c>
      <c r="B345" s="74"/>
      <c r="C345" s="94">
        <f>'VII-6. Labor Rates'!$D$28</f>
        <v>0</v>
      </c>
      <c r="D345" s="94">
        <f t="shared" si="6"/>
        <v>0</v>
      </c>
    </row>
    <row r="346" spans="1:4" ht="33.75">
      <c r="A346" s="191" t="s">
        <v>286</v>
      </c>
      <c r="B346" s="74"/>
      <c r="C346" s="94">
        <f>'VII-6. Labor Rates'!$D$28</f>
        <v>0</v>
      </c>
      <c r="D346" s="94">
        <f t="shared" si="6"/>
        <v>0</v>
      </c>
    </row>
    <row r="347" spans="1:4" ht="22.5">
      <c r="A347" s="191" t="s">
        <v>287</v>
      </c>
      <c r="B347" s="74"/>
      <c r="C347" s="94">
        <f>'VII-6. Labor Rates'!$D$28</f>
        <v>0</v>
      </c>
      <c r="D347" s="94">
        <f t="shared" si="6"/>
        <v>0</v>
      </c>
    </row>
    <row r="348" spans="1:4" ht="12.75">
      <c r="A348" s="191" t="s">
        <v>288</v>
      </c>
      <c r="B348" s="74"/>
      <c r="C348" s="94">
        <f>'VII-6. Labor Rates'!$D$28</f>
        <v>0</v>
      </c>
      <c r="D348" s="94">
        <f t="shared" si="6"/>
        <v>0</v>
      </c>
    </row>
    <row r="349" spans="1:4" ht="12.75">
      <c r="A349" s="191" t="s">
        <v>289</v>
      </c>
      <c r="B349" s="74"/>
      <c r="C349" s="94">
        <f>'VII-6. Labor Rates'!$D$28</f>
        <v>0</v>
      </c>
      <c r="D349" s="94">
        <f t="shared" si="6"/>
        <v>0</v>
      </c>
    </row>
    <row r="350" spans="1:4" ht="12.75">
      <c r="A350" s="191" t="s">
        <v>290</v>
      </c>
      <c r="B350" s="74"/>
      <c r="C350" s="94">
        <f>'VII-6. Labor Rates'!$D$28</f>
        <v>0</v>
      </c>
      <c r="D350" s="94">
        <f t="shared" si="6"/>
        <v>0</v>
      </c>
    </row>
    <row r="351" spans="1:4" ht="22.5">
      <c r="A351" s="191" t="s">
        <v>291</v>
      </c>
      <c r="B351" s="74"/>
      <c r="C351" s="94">
        <f>'VII-6. Labor Rates'!$D$28</f>
        <v>0</v>
      </c>
      <c r="D351" s="94">
        <f t="shared" si="6"/>
        <v>0</v>
      </c>
    </row>
    <row r="352" spans="1:14" ht="12.75">
      <c r="A352" s="191" t="s">
        <v>292</v>
      </c>
      <c r="B352" s="74"/>
      <c r="C352" s="94">
        <f>'VII-6. Labor Rates'!$D$28</f>
        <v>0</v>
      </c>
      <c r="D352" s="94">
        <f t="shared" si="6"/>
        <v>0</v>
      </c>
      <c r="F352" s="107"/>
      <c r="G352" s="107"/>
      <c r="H352" s="107"/>
      <c r="I352" s="107"/>
      <c r="J352" s="107"/>
      <c r="K352" s="107"/>
      <c r="L352" s="107"/>
      <c r="M352" s="107"/>
      <c r="N352" s="107"/>
    </row>
    <row r="353" spans="1:4" ht="12.75">
      <c r="A353" s="191" t="s">
        <v>296</v>
      </c>
      <c r="B353" s="74"/>
      <c r="C353" s="94">
        <f>'VII-6. Labor Rates'!$D$28</f>
        <v>0</v>
      </c>
      <c r="D353" s="94">
        <f t="shared" si="6"/>
        <v>0</v>
      </c>
    </row>
    <row r="354" spans="1:4" ht="12.75">
      <c r="A354" s="191" t="s">
        <v>297</v>
      </c>
      <c r="B354" s="74"/>
      <c r="C354" s="94">
        <f>'VII-6. Labor Rates'!$D$28</f>
        <v>0</v>
      </c>
      <c r="D354" s="94">
        <f t="shared" si="6"/>
        <v>0</v>
      </c>
    </row>
    <row r="355" spans="1:4" ht="12.75">
      <c r="A355" s="191" t="s">
        <v>298</v>
      </c>
      <c r="B355" s="74"/>
      <c r="C355" s="94">
        <f>'VII-6. Labor Rates'!$D$28</f>
        <v>0</v>
      </c>
      <c r="D355" s="94">
        <f t="shared" si="6"/>
        <v>0</v>
      </c>
    </row>
    <row r="356" spans="1:4" ht="12.75">
      <c r="A356" s="191" t="s">
        <v>299</v>
      </c>
      <c r="B356" s="74"/>
      <c r="C356" s="94">
        <f>'VII-6. Labor Rates'!$D$28</f>
        <v>0</v>
      </c>
      <c r="D356" s="94">
        <f t="shared" si="6"/>
        <v>0</v>
      </c>
    </row>
    <row r="357" spans="1:4" ht="12.75">
      <c r="A357" s="191" t="s">
        <v>300</v>
      </c>
      <c r="B357" s="74"/>
      <c r="C357" s="94">
        <f>'VII-6. Labor Rates'!$D$28</f>
        <v>0</v>
      </c>
      <c r="D357" s="94">
        <f t="shared" si="6"/>
        <v>0</v>
      </c>
    </row>
    <row r="358" spans="1:4" ht="12.75">
      <c r="A358" s="191" t="s">
        <v>301</v>
      </c>
      <c r="B358" s="74"/>
      <c r="C358" s="94">
        <f>'VII-6. Labor Rates'!$D$28</f>
        <v>0</v>
      </c>
      <c r="D358" s="94">
        <f t="shared" si="6"/>
        <v>0</v>
      </c>
    </row>
    <row r="359" spans="1:4" ht="12.75">
      <c r="A359" s="191" t="s">
        <v>302</v>
      </c>
      <c r="B359" s="74"/>
      <c r="C359" s="94">
        <f>'VII-6. Labor Rates'!$D$28</f>
        <v>0</v>
      </c>
      <c r="D359" s="94">
        <f t="shared" si="6"/>
        <v>0</v>
      </c>
    </row>
    <row r="360" spans="1:4" ht="12.75">
      <c r="A360" s="191" t="s">
        <v>304</v>
      </c>
      <c r="B360" s="74"/>
      <c r="C360" s="94">
        <f>'VII-6. Labor Rates'!$D$28</f>
        <v>0</v>
      </c>
      <c r="D360" s="94">
        <f t="shared" si="6"/>
        <v>0</v>
      </c>
    </row>
    <row r="361" spans="1:14" ht="12.75">
      <c r="A361" s="191" t="s">
        <v>305</v>
      </c>
      <c r="B361" s="74"/>
      <c r="C361" s="94">
        <f>'VII-6. Labor Rates'!$D$28</f>
        <v>0</v>
      </c>
      <c r="D361" s="94">
        <f t="shared" si="6"/>
        <v>0</v>
      </c>
      <c r="F361" s="107"/>
      <c r="G361" s="107"/>
      <c r="H361" s="107"/>
      <c r="I361" s="107"/>
      <c r="J361" s="107"/>
      <c r="K361" s="107"/>
      <c r="L361" s="107"/>
      <c r="M361" s="107"/>
      <c r="N361" s="107"/>
    </row>
    <row r="362" spans="1:4" ht="12.75">
      <c r="A362" s="191" t="s">
        <v>306</v>
      </c>
      <c r="B362" s="74"/>
      <c r="C362" s="94">
        <f>'VII-6. Labor Rates'!$D$28</f>
        <v>0</v>
      </c>
      <c r="D362" s="94">
        <f t="shared" si="6"/>
        <v>0</v>
      </c>
    </row>
    <row r="363" spans="1:4" ht="12.75">
      <c r="A363" s="191" t="s">
        <v>307</v>
      </c>
      <c r="B363" s="74"/>
      <c r="C363" s="94">
        <f>'VII-6. Labor Rates'!$D$28</f>
        <v>0</v>
      </c>
      <c r="D363" s="94">
        <f t="shared" si="6"/>
        <v>0</v>
      </c>
    </row>
    <row r="364" spans="1:4" ht="12.75">
      <c r="A364" s="191" t="s">
        <v>308</v>
      </c>
      <c r="B364" s="74"/>
      <c r="C364" s="94">
        <f>'VII-6. Labor Rates'!$D$28</f>
        <v>0</v>
      </c>
      <c r="D364" s="94">
        <f t="shared" si="6"/>
        <v>0</v>
      </c>
    </row>
    <row r="365" spans="1:4" ht="12.75">
      <c r="A365" s="191" t="s">
        <v>309</v>
      </c>
      <c r="B365" s="74"/>
      <c r="C365" s="94">
        <f>'VII-6. Labor Rates'!$D$28</f>
        <v>0</v>
      </c>
      <c r="D365" s="94">
        <f t="shared" si="6"/>
        <v>0</v>
      </c>
    </row>
    <row r="366" spans="1:4" ht="12.75">
      <c r="A366" s="191" t="s">
        <v>310</v>
      </c>
      <c r="B366" s="74"/>
      <c r="C366" s="94">
        <f>'VII-6. Labor Rates'!$D$28</f>
        <v>0</v>
      </c>
      <c r="D366" s="94">
        <f t="shared" si="6"/>
        <v>0</v>
      </c>
    </row>
    <row r="367" spans="1:4" ht="12.75">
      <c r="A367" s="191" t="s">
        <v>311</v>
      </c>
      <c r="B367" s="74"/>
      <c r="C367" s="94">
        <f>'VII-6. Labor Rates'!$D$28</f>
        <v>0</v>
      </c>
      <c r="D367" s="94">
        <f t="shared" si="6"/>
        <v>0</v>
      </c>
    </row>
    <row r="368" spans="1:4" ht="12.75">
      <c r="A368" s="191" t="s">
        <v>312</v>
      </c>
      <c r="B368" s="74"/>
      <c r="C368" s="94">
        <f>'VII-6. Labor Rates'!$D$28</f>
        <v>0</v>
      </c>
      <c r="D368" s="94">
        <f t="shared" si="6"/>
        <v>0</v>
      </c>
    </row>
    <row r="369" spans="1:4" ht="12.75">
      <c r="A369" s="191" t="s">
        <v>314</v>
      </c>
      <c r="B369" s="74"/>
      <c r="C369" s="94">
        <f>'VII-6. Labor Rates'!$D$28</f>
        <v>0</v>
      </c>
      <c r="D369" s="94">
        <f t="shared" si="6"/>
        <v>0</v>
      </c>
    </row>
    <row r="370" spans="1:4" ht="12.75">
      <c r="A370" s="191" t="s">
        <v>315</v>
      </c>
      <c r="B370" s="74"/>
      <c r="C370" s="94">
        <f>'VII-6. Labor Rates'!$D$28</f>
        <v>0</v>
      </c>
      <c r="D370" s="94">
        <f t="shared" si="6"/>
        <v>0</v>
      </c>
    </row>
    <row r="371" spans="1:4" ht="12.75">
      <c r="A371" s="191" t="s">
        <v>316</v>
      </c>
      <c r="B371" s="74"/>
      <c r="C371" s="94">
        <f>'VII-6. Labor Rates'!$D$28</f>
        <v>0</v>
      </c>
      <c r="D371" s="94">
        <f t="shared" si="6"/>
        <v>0</v>
      </c>
    </row>
    <row r="372" spans="1:4" ht="12.75">
      <c r="A372" s="191" t="s">
        <v>317</v>
      </c>
      <c r="B372" s="74"/>
      <c r="C372" s="94">
        <f>'VII-6. Labor Rates'!$D$28</f>
        <v>0</v>
      </c>
      <c r="D372" s="94">
        <f t="shared" si="6"/>
        <v>0</v>
      </c>
    </row>
    <row r="373" spans="1:14" ht="12.75">
      <c r="A373" s="191" t="s">
        <v>318</v>
      </c>
      <c r="B373" s="74"/>
      <c r="C373" s="94">
        <f>'VII-6. Labor Rates'!$D$28</f>
        <v>0</v>
      </c>
      <c r="D373" s="94">
        <f t="shared" si="6"/>
        <v>0</v>
      </c>
      <c r="F373" s="107"/>
      <c r="G373" s="107"/>
      <c r="H373" s="107"/>
      <c r="I373" s="107"/>
      <c r="J373" s="107"/>
      <c r="K373" s="107"/>
      <c r="L373" s="107"/>
      <c r="M373" s="107"/>
      <c r="N373" s="107"/>
    </row>
    <row r="374" spans="1:4" ht="12.75">
      <c r="A374" s="191" t="s">
        <v>320</v>
      </c>
      <c r="B374" s="74"/>
      <c r="C374" s="94">
        <f>'VII-6. Labor Rates'!$D$28</f>
        <v>0</v>
      </c>
      <c r="D374" s="94">
        <f t="shared" si="6"/>
        <v>0</v>
      </c>
    </row>
    <row r="375" spans="1:4" ht="12.75">
      <c r="A375" s="191" t="s">
        <v>323</v>
      </c>
      <c r="B375" s="74"/>
      <c r="C375" s="94">
        <f>'VII-6. Labor Rates'!$D$28</f>
        <v>0</v>
      </c>
      <c r="D375" s="94">
        <f t="shared" si="6"/>
        <v>0</v>
      </c>
    </row>
    <row r="376" spans="1:4" ht="12.75">
      <c r="A376" s="191" t="s">
        <v>324</v>
      </c>
      <c r="B376" s="74"/>
      <c r="C376" s="94">
        <f>'VII-6. Labor Rates'!$D$28</f>
        <v>0</v>
      </c>
      <c r="D376" s="94">
        <f t="shared" si="6"/>
        <v>0</v>
      </c>
    </row>
    <row r="377" spans="1:4" ht="12.75">
      <c r="A377" s="191" t="s">
        <v>325</v>
      </c>
      <c r="B377" s="74"/>
      <c r="C377" s="94">
        <f>'VII-6. Labor Rates'!$D$28</f>
        <v>0</v>
      </c>
      <c r="D377" s="94">
        <f t="shared" si="6"/>
        <v>0</v>
      </c>
    </row>
    <row r="378" spans="1:4" ht="12.75">
      <c r="A378" s="191" t="s">
        <v>326</v>
      </c>
      <c r="B378" s="74"/>
      <c r="C378" s="94">
        <f>'VII-6. Labor Rates'!$D$28</f>
        <v>0</v>
      </c>
      <c r="D378" s="94">
        <f t="shared" si="6"/>
        <v>0</v>
      </c>
    </row>
    <row r="379" spans="1:4" ht="12.75">
      <c r="A379" s="191" t="s">
        <v>327</v>
      </c>
      <c r="B379" s="74"/>
      <c r="C379" s="94">
        <f>'VII-6. Labor Rates'!$D$28</f>
        <v>0</v>
      </c>
      <c r="D379" s="94">
        <f t="shared" si="6"/>
        <v>0</v>
      </c>
    </row>
    <row r="380" spans="1:4" ht="22.5">
      <c r="A380" s="191" t="s">
        <v>328</v>
      </c>
      <c r="B380" s="74"/>
      <c r="C380" s="94">
        <f>'VII-6. Labor Rates'!$D$28</f>
        <v>0</v>
      </c>
      <c r="D380" s="94">
        <f t="shared" si="6"/>
        <v>0</v>
      </c>
    </row>
    <row r="381" spans="1:4" ht="12.75">
      <c r="A381" s="191" t="s">
        <v>329</v>
      </c>
      <c r="B381" s="74"/>
      <c r="C381" s="94">
        <f>'VII-6. Labor Rates'!$D$28</f>
        <v>0</v>
      </c>
      <c r="D381" s="94">
        <f t="shared" si="6"/>
        <v>0</v>
      </c>
    </row>
    <row r="382" spans="1:4" ht="12.75">
      <c r="A382" s="191" t="s">
        <v>330</v>
      </c>
      <c r="B382" s="74"/>
      <c r="C382" s="94">
        <f>'VII-6. Labor Rates'!$D$28</f>
        <v>0</v>
      </c>
      <c r="D382" s="94">
        <f t="shared" si="6"/>
        <v>0</v>
      </c>
    </row>
    <row r="383" spans="1:14" ht="12.75">
      <c r="A383" s="191" t="s">
        <v>331</v>
      </c>
      <c r="B383" s="74"/>
      <c r="C383" s="94">
        <f>'VII-6. Labor Rates'!$D$28</f>
        <v>0</v>
      </c>
      <c r="D383" s="94">
        <f t="shared" si="6"/>
        <v>0</v>
      </c>
      <c r="F383" s="107"/>
      <c r="G383" s="107"/>
      <c r="H383" s="107"/>
      <c r="I383" s="107"/>
      <c r="J383" s="107"/>
      <c r="K383" s="107"/>
      <c r="L383" s="107"/>
      <c r="M383" s="107"/>
      <c r="N383" s="107"/>
    </row>
    <row r="384" spans="1:4" ht="12.75">
      <c r="A384" s="191" t="s">
        <v>332</v>
      </c>
      <c r="B384" s="74"/>
      <c r="C384" s="94">
        <f>'VII-6. Labor Rates'!$D$28</f>
        <v>0</v>
      </c>
      <c r="D384" s="94">
        <f t="shared" si="6"/>
        <v>0</v>
      </c>
    </row>
    <row r="385" spans="1:4" ht="12.75">
      <c r="A385" s="191" t="s">
        <v>333</v>
      </c>
      <c r="B385" s="74"/>
      <c r="C385" s="94">
        <f>'VII-6. Labor Rates'!$D$28</f>
        <v>0</v>
      </c>
      <c r="D385" s="94">
        <f t="shared" si="6"/>
        <v>0</v>
      </c>
    </row>
    <row r="386" spans="1:4" ht="12.75">
      <c r="A386" s="191" t="s">
        <v>8</v>
      </c>
      <c r="B386" s="74"/>
      <c r="C386" s="94">
        <f>'VII-6. Labor Rates'!$D$28</f>
        <v>0</v>
      </c>
      <c r="D386" s="94">
        <f t="shared" si="6"/>
        <v>0</v>
      </c>
    </row>
    <row r="387" spans="1:8" ht="12.75">
      <c r="A387" s="194"/>
      <c r="B387" s="74"/>
      <c r="C387" s="94">
        <f>'VII-6. Labor Rates'!$D$52</f>
        <v>0</v>
      </c>
      <c r="D387" s="94">
        <f>B387*C387</f>
        <v>0</v>
      </c>
      <c r="F387" s="107"/>
      <c r="G387" s="109"/>
      <c r="H387" s="109"/>
    </row>
    <row r="388" spans="1:8" ht="12.75">
      <c r="A388" s="194"/>
      <c r="B388" s="74"/>
      <c r="C388" s="94">
        <f>'VII-6. Labor Rates'!$D$52</f>
        <v>0</v>
      </c>
      <c r="D388" s="94">
        <f>B388*C388</f>
        <v>0</v>
      </c>
      <c r="F388" s="107"/>
      <c r="G388" s="109"/>
      <c r="H388" s="109"/>
    </row>
    <row r="389" spans="1:8" ht="12.75">
      <c r="A389" s="194"/>
      <c r="B389" s="74"/>
      <c r="C389" s="94">
        <f>'VII-6. Labor Rates'!$D$52</f>
        <v>0</v>
      </c>
      <c r="D389" s="94">
        <f>B389*C389</f>
        <v>0</v>
      </c>
      <c r="F389" s="107"/>
      <c r="G389" s="109"/>
      <c r="H389" s="109"/>
    </row>
    <row r="390" spans="1:8" ht="12.75">
      <c r="A390" s="195" t="s">
        <v>15</v>
      </c>
      <c r="B390" s="60"/>
      <c r="C390" s="111"/>
      <c r="D390" s="112" t="s">
        <v>26</v>
      </c>
      <c r="F390" s="107"/>
      <c r="G390" s="107"/>
      <c r="H390" s="107"/>
    </row>
    <row r="391" spans="1:4" ht="12.75">
      <c r="A391" s="59" t="s">
        <v>42</v>
      </c>
      <c r="B391" s="75">
        <f>SUM(B334:B389)</f>
        <v>0</v>
      </c>
      <c r="C391" s="94">
        <f>'VII-6. Labor Rates'!$D$52</f>
        <v>0</v>
      </c>
      <c r="D391" s="94">
        <f>SUM(D334:D390)</f>
        <v>0</v>
      </c>
    </row>
    <row r="393" spans="1:4" s="3" customFormat="1" ht="12.75">
      <c r="A393" s="65" t="str">
        <f>A14</f>
        <v>Optional Configuration Project 7: Budget Preparation and Planning</v>
      </c>
      <c r="B393" s="110"/>
      <c r="C393" s="46"/>
      <c r="D393" s="31"/>
    </row>
    <row r="394" spans="1:4" ht="33.75">
      <c r="A394" s="58" t="s">
        <v>9</v>
      </c>
      <c r="B394" s="58" t="s">
        <v>14</v>
      </c>
      <c r="C394" s="28" t="s">
        <v>86</v>
      </c>
      <c r="D394" s="58" t="s">
        <v>41</v>
      </c>
    </row>
    <row r="395" spans="1:4" ht="12.75">
      <c r="A395" s="191" t="s">
        <v>265</v>
      </c>
      <c r="B395" s="74"/>
      <c r="C395" s="94">
        <f>'VII-6. Labor Rates'!$D$28</f>
        <v>0</v>
      </c>
      <c r="D395" s="94">
        <f>B395*C395</f>
        <v>0</v>
      </c>
    </row>
    <row r="396" spans="1:14" ht="12.75">
      <c r="A396" s="191" t="s">
        <v>266</v>
      </c>
      <c r="B396" s="74"/>
      <c r="C396" s="94">
        <f>'VII-6. Labor Rates'!$D$28</f>
        <v>0</v>
      </c>
      <c r="D396" s="94">
        <f aca="true" t="shared" si="7" ref="D396:D447">B396*C396</f>
        <v>0</v>
      </c>
      <c r="F396" s="107"/>
      <c r="G396" s="107"/>
      <c r="H396" s="107"/>
      <c r="I396" s="107"/>
      <c r="J396" s="107"/>
      <c r="K396" s="107"/>
      <c r="L396" s="107"/>
      <c r="M396" s="107"/>
      <c r="N396" s="107"/>
    </row>
    <row r="397" spans="1:4" ht="22.5">
      <c r="A397" s="191" t="s">
        <v>267</v>
      </c>
      <c r="B397" s="74"/>
      <c r="C397" s="94">
        <f>'VII-6. Labor Rates'!$D$28</f>
        <v>0</v>
      </c>
      <c r="D397" s="94">
        <f t="shared" si="7"/>
        <v>0</v>
      </c>
    </row>
    <row r="398" spans="1:4" ht="12.75">
      <c r="A398" s="191" t="s">
        <v>270</v>
      </c>
      <c r="B398" s="74"/>
      <c r="C398" s="94">
        <f>'VII-6. Labor Rates'!$D$28</f>
        <v>0</v>
      </c>
      <c r="D398" s="94">
        <f t="shared" si="7"/>
        <v>0</v>
      </c>
    </row>
    <row r="399" spans="1:4" ht="12.75">
      <c r="A399" s="191" t="s">
        <v>273</v>
      </c>
      <c r="B399" s="74"/>
      <c r="C399" s="94">
        <f>'VII-6. Labor Rates'!$D$28</f>
        <v>0</v>
      </c>
      <c r="D399" s="94">
        <f t="shared" si="7"/>
        <v>0</v>
      </c>
    </row>
    <row r="400" spans="1:4" ht="12.75">
      <c r="A400" s="191" t="s">
        <v>274</v>
      </c>
      <c r="B400" s="74"/>
      <c r="C400" s="94">
        <f>'VII-6. Labor Rates'!$D$28</f>
        <v>0</v>
      </c>
      <c r="D400" s="94">
        <f t="shared" si="7"/>
        <v>0</v>
      </c>
    </row>
    <row r="401" spans="1:4" ht="12.75">
      <c r="A401" s="191" t="s">
        <v>275</v>
      </c>
      <c r="B401" s="74"/>
      <c r="C401" s="94">
        <f>'VII-6. Labor Rates'!$D$28</f>
        <v>0</v>
      </c>
      <c r="D401" s="94">
        <f t="shared" si="7"/>
        <v>0</v>
      </c>
    </row>
    <row r="402" spans="1:4" ht="12.75">
      <c r="A402" s="191" t="s">
        <v>276</v>
      </c>
      <c r="B402" s="74"/>
      <c r="C402" s="94">
        <f>'VII-6. Labor Rates'!$D$28</f>
        <v>0</v>
      </c>
      <c r="D402" s="94">
        <f t="shared" si="7"/>
        <v>0</v>
      </c>
    </row>
    <row r="403" spans="1:4" ht="12.75">
      <c r="A403" s="191" t="s">
        <v>278</v>
      </c>
      <c r="B403" s="74"/>
      <c r="C403" s="94">
        <f>'VII-6. Labor Rates'!$D$28</f>
        <v>0</v>
      </c>
      <c r="D403" s="94">
        <f t="shared" si="7"/>
        <v>0</v>
      </c>
    </row>
    <row r="404" spans="1:4" ht="12.75">
      <c r="A404" s="191" t="s">
        <v>282</v>
      </c>
      <c r="B404" s="74"/>
      <c r="C404" s="94">
        <f>'VII-6. Labor Rates'!$D$28</f>
        <v>0</v>
      </c>
      <c r="D404" s="94">
        <f t="shared" si="7"/>
        <v>0</v>
      </c>
    </row>
    <row r="405" spans="1:4" ht="12.75">
      <c r="A405" s="191" t="s">
        <v>283</v>
      </c>
      <c r="B405" s="74"/>
      <c r="C405" s="94">
        <f>'VII-6. Labor Rates'!$D$28</f>
        <v>0</v>
      </c>
      <c r="D405" s="94">
        <f t="shared" si="7"/>
        <v>0</v>
      </c>
    </row>
    <row r="406" spans="1:4" ht="12.75">
      <c r="A406" s="191" t="s">
        <v>285</v>
      </c>
      <c r="B406" s="74"/>
      <c r="C406" s="94">
        <f>'VII-6. Labor Rates'!$D$28</f>
        <v>0</v>
      </c>
      <c r="D406" s="94">
        <f t="shared" si="7"/>
        <v>0</v>
      </c>
    </row>
    <row r="407" spans="1:4" ht="33.75">
      <c r="A407" s="191" t="s">
        <v>286</v>
      </c>
      <c r="B407" s="74"/>
      <c r="C407" s="94">
        <f>'VII-6. Labor Rates'!$D$28</f>
        <v>0</v>
      </c>
      <c r="D407" s="94">
        <f t="shared" si="7"/>
        <v>0</v>
      </c>
    </row>
    <row r="408" spans="1:4" ht="22.5">
      <c r="A408" s="191" t="s">
        <v>287</v>
      </c>
      <c r="B408" s="74"/>
      <c r="C408" s="94">
        <f>'VII-6. Labor Rates'!$D$28</f>
        <v>0</v>
      </c>
      <c r="D408" s="94">
        <f t="shared" si="7"/>
        <v>0</v>
      </c>
    </row>
    <row r="409" spans="1:4" ht="12.75">
      <c r="A409" s="191" t="s">
        <v>288</v>
      </c>
      <c r="B409" s="74"/>
      <c r="C409" s="94">
        <f>'VII-6. Labor Rates'!$D$28</f>
        <v>0</v>
      </c>
      <c r="D409" s="94">
        <f t="shared" si="7"/>
        <v>0</v>
      </c>
    </row>
    <row r="410" spans="1:4" ht="12.75">
      <c r="A410" s="191" t="s">
        <v>289</v>
      </c>
      <c r="B410" s="74"/>
      <c r="C410" s="94">
        <f>'VII-6. Labor Rates'!$D$28</f>
        <v>0</v>
      </c>
      <c r="D410" s="94">
        <f t="shared" si="7"/>
        <v>0</v>
      </c>
    </row>
    <row r="411" spans="1:4" ht="12.75">
      <c r="A411" s="191" t="s">
        <v>290</v>
      </c>
      <c r="B411" s="74"/>
      <c r="C411" s="94">
        <f>'VII-6. Labor Rates'!$D$28</f>
        <v>0</v>
      </c>
      <c r="D411" s="94">
        <f t="shared" si="7"/>
        <v>0</v>
      </c>
    </row>
    <row r="412" spans="1:4" ht="22.5">
      <c r="A412" s="191" t="s">
        <v>291</v>
      </c>
      <c r="B412" s="74"/>
      <c r="C412" s="94">
        <f>'VII-6. Labor Rates'!$D$28</f>
        <v>0</v>
      </c>
      <c r="D412" s="94">
        <f t="shared" si="7"/>
        <v>0</v>
      </c>
    </row>
    <row r="413" spans="1:14" ht="12.75">
      <c r="A413" s="191" t="s">
        <v>292</v>
      </c>
      <c r="B413" s="74"/>
      <c r="C413" s="94">
        <f>'VII-6. Labor Rates'!$D$28</f>
        <v>0</v>
      </c>
      <c r="D413" s="94">
        <f t="shared" si="7"/>
        <v>0</v>
      </c>
      <c r="F413" s="107"/>
      <c r="G413" s="107"/>
      <c r="H413" s="107"/>
      <c r="I413" s="107"/>
      <c r="J413" s="107"/>
      <c r="K413" s="107"/>
      <c r="L413" s="107"/>
      <c r="M413" s="107"/>
      <c r="N413" s="107"/>
    </row>
    <row r="414" spans="1:4" ht="12.75">
      <c r="A414" s="191" t="s">
        <v>296</v>
      </c>
      <c r="B414" s="74"/>
      <c r="C414" s="94">
        <f>'VII-6. Labor Rates'!$D$28</f>
        <v>0</v>
      </c>
      <c r="D414" s="94">
        <f t="shared" si="7"/>
        <v>0</v>
      </c>
    </row>
    <row r="415" spans="1:4" ht="12.75">
      <c r="A415" s="191" t="s">
        <v>297</v>
      </c>
      <c r="B415" s="74"/>
      <c r="C415" s="94">
        <f>'VII-6. Labor Rates'!$D$28</f>
        <v>0</v>
      </c>
      <c r="D415" s="94">
        <f t="shared" si="7"/>
        <v>0</v>
      </c>
    </row>
    <row r="416" spans="1:4" ht="12.75">
      <c r="A416" s="191" t="s">
        <v>298</v>
      </c>
      <c r="B416" s="74"/>
      <c r="C416" s="94">
        <f>'VII-6. Labor Rates'!$D$28</f>
        <v>0</v>
      </c>
      <c r="D416" s="94">
        <f t="shared" si="7"/>
        <v>0</v>
      </c>
    </row>
    <row r="417" spans="1:4" ht="12.75">
      <c r="A417" s="191" t="s">
        <v>299</v>
      </c>
      <c r="B417" s="74"/>
      <c r="C417" s="94">
        <f>'VII-6. Labor Rates'!$D$28</f>
        <v>0</v>
      </c>
      <c r="D417" s="94">
        <f t="shared" si="7"/>
        <v>0</v>
      </c>
    </row>
    <row r="418" spans="1:4" ht="12.75">
      <c r="A418" s="191" t="s">
        <v>300</v>
      </c>
      <c r="B418" s="74"/>
      <c r="C418" s="94">
        <f>'VII-6. Labor Rates'!$D$28</f>
        <v>0</v>
      </c>
      <c r="D418" s="94">
        <f t="shared" si="7"/>
        <v>0</v>
      </c>
    </row>
    <row r="419" spans="1:4" ht="12.75">
      <c r="A419" s="191" t="s">
        <v>301</v>
      </c>
      <c r="B419" s="74"/>
      <c r="C419" s="94">
        <f>'VII-6. Labor Rates'!$D$28</f>
        <v>0</v>
      </c>
      <c r="D419" s="94">
        <f t="shared" si="7"/>
        <v>0</v>
      </c>
    </row>
    <row r="420" spans="1:4" ht="12.75">
      <c r="A420" s="191" t="s">
        <v>302</v>
      </c>
      <c r="B420" s="74"/>
      <c r="C420" s="94">
        <f>'VII-6. Labor Rates'!$D$28</f>
        <v>0</v>
      </c>
      <c r="D420" s="94">
        <f t="shared" si="7"/>
        <v>0</v>
      </c>
    </row>
    <row r="421" spans="1:4" ht="12.75">
      <c r="A421" s="191" t="s">
        <v>304</v>
      </c>
      <c r="B421" s="74"/>
      <c r="C421" s="94">
        <f>'VII-6. Labor Rates'!$D$28</f>
        <v>0</v>
      </c>
      <c r="D421" s="94">
        <f t="shared" si="7"/>
        <v>0</v>
      </c>
    </row>
    <row r="422" spans="1:14" ht="12.75">
      <c r="A422" s="191" t="s">
        <v>305</v>
      </c>
      <c r="B422" s="74"/>
      <c r="C422" s="94">
        <f>'VII-6. Labor Rates'!$D$28</f>
        <v>0</v>
      </c>
      <c r="D422" s="94">
        <f t="shared" si="7"/>
        <v>0</v>
      </c>
      <c r="F422" s="107"/>
      <c r="G422" s="107"/>
      <c r="H422" s="107"/>
      <c r="I422" s="107"/>
      <c r="J422" s="107"/>
      <c r="K422" s="107"/>
      <c r="L422" s="107"/>
      <c r="M422" s="107"/>
      <c r="N422" s="107"/>
    </row>
    <row r="423" spans="1:4" ht="12.75">
      <c r="A423" s="191" t="s">
        <v>306</v>
      </c>
      <c r="B423" s="74"/>
      <c r="C423" s="94">
        <f>'VII-6. Labor Rates'!$D$28</f>
        <v>0</v>
      </c>
      <c r="D423" s="94">
        <f t="shared" si="7"/>
        <v>0</v>
      </c>
    </row>
    <row r="424" spans="1:4" ht="12.75">
      <c r="A424" s="191" t="s">
        <v>307</v>
      </c>
      <c r="B424" s="74"/>
      <c r="C424" s="94">
        <f>'VII-6. Labor Rates'!$D$28</f>
        <v>0</v>
      </c>
      <c r="D424" s="94">
        <f t="shared" si="7"/>
        <v>0</v>
      </c>
    </row>
    <row r="425" spans="1:4" ht="12.75">
      <c r="A425" s="191" t="s">
        <v>308</v>
      </c>
      <c r="B425" s="74"/>
      <c r="C425" s="94">
        <f>'VII-6. Labor Rates'!$D$28</f>
        <v>0</v>
      </c>
      <c r="D425" s="94">
        <f t="shared" si="7"/>
        <v>0</v>
      </c>
    </row>
    <row r="426" spans="1:4" ht="12.75">
      <c r="A426" s="191" t="s">
        <v>309</v>
      </c>
      <c r="B426" s="74"/>
      <c r="C426" s="94">
        <f>'VII-6. Labor Rates'!$D$28</f>
        <v>0</v>
      </c>
      <c r="D426" s="94">
        <f t="shared" si="7"/>
        <v>0</v>
      </c>
    </row>
    <row r="427" spans="1:4" ht="12.75">
      <c r="A427" s="191" t="s">
        <v>310</v>
      </c>
      <c r="B427" s="74"/>
      <c r="C427" s="94">
        <f>'VII-6. Labor Rates'!$D$28</f>
        <v>0</v>
      </c>
      <c r="D427" s="94">
        <f t="shared" si="7"/>
        <v>0</v>
      </c>
    </row>
    <row r="428" spans="1:4" ht="12.75">
      <c r="A428" s="191" t="s">
        <v>311</v>
      </c>
      <c r="B428" s="74"/>
      <c r="C428" s="94">
        <f>'VII-6. Labor Rates'!$D$28</f>
        <v>0</v>
      </c>
      <c r="D428" s="94">
        <f t="shared" si="7"/>
        <v>0</v>
      </c>
    </row>
    <row r="429" spans="1:4" ht="12.75">
      <c r="A429" s="191" t="s">
        <v>312</v>
      </c>
      <c r="B429" s="74"/>
      <c r="C429" s="94">
        <f>'VII-6. Labor Rates'!$D$28</f>
        <v>0</v>
      </c>
      <c r="D429" s="94">
        <f t="shared" si="7"/>
        <v>0</v>
      </c>
    </row>
    <row r="430" spans="1:4" ht="12.75">
      <c r="A430" s="191" t="s">
        <v>314</v>
      </c>
      <c r="B430" s="74"/>
      <c r="C430" s="94">
        <f>'VII-6. Labor Rates'!$D$28</f>
        <v>0</v>
      </c>
      <c r="D430" s="94">
        <f t="shared" si="7"/>
        <v>0</v>
      </c>
    </row>
    <row r="431" spans="1:4" ht="12.75">
      <c r="A431" s="191" t="s">
        <v>315</v>
      </c>
      <c r="B431" s="74"/>
      <c r="C431" s="94">
        <f>'VII-6. Labor Rates'!$D$28</f>
        <v>0</v>
      </c>
      <c r="D431" s="94">
        <f t="shared" si="7"/>
        <v>0</v>
      </c>
    </row>
    <row r="432" spans="1:4" ht="12.75">
      <c r="A432" s="191" t="s">
        <v>316</v>
      </c>
      <c r="B432" s="74"/>
      <c r="C432" s="94">
        <f>'VII-6. Labor Rates'!$D$28</f>
        <v>0</v>
      </c>
      <c r="D432" s="94">
        <f t="shared" si="7"/>
        <v>0</v>
      </c>
    </row>
    <row r="433" spans="1:4" ht="12.75">
      <c r="A433" s="191" t="s">
        <v>317</v>
      </c>
      <c r="B433" s="74"/>
      <c r="C433" s="94">
        <f>'VII-6. Labor Rates'!$D$28</f>
        <v>0</v>
      </c>
      <c r="D433" s="94">
        <f t="shared" si="7"/>
        <v>0</v>
      </c>
    </row>
    <row r="434" spans="1:14" ht="12.75">
      <c r="A434" s="191" t="s">
        <v>318</v>
      </c>
      <c r="B434" s="74"/>
      <c r="C434" s="94">
        <f>'VII-6. Labor Rates'!$D$28</f>
        <v>0</v>
      </c>
      <c r="D434" s="94">
        <f t="shared" si="7"/>
        <v>0</v>
      </c>
      <c r="F434" s="107"/>
      <c r="G434" s="107"/>
      <c r="H434" s="107"/>
      <c r="I434" s="107"/>
      <c r="J434" s="107"/>
      <c r="K434" s="107"/>
      <c r="L434" s="107"/>
      <c r="M434" s="107"/>
      <c r="N434" s="107"/>
    </row>
    <row r="435" spans="1:4" ht="12.75">
      <c r="A435" s="191" t="s">
        <v>320</v>
      </c>
      <c r="B435" s="74"/>
      <c r="C435" s="94">
        <f>'VII-6. Labor Rates'!$D$28</f>
        <v>0</v>
      </c>
      <c r="D435" s="94">
        <f t="shared" si="7"/>
        <v>0</v>
      </c>
    </row>
    <row r="436" spans="1:4" ht="12.75">
      <c r="A436" s="191" t="s">
        <v>323</v>
      </c>
      <c r="B436" s="74"/>
      <c r="C436" s="94">
        <f>'VII-6. Labor Rates'!$D$28</f>
        <v>0</v>
      </c>
      <c r="D436" s="94">
        <f t="shared" si="7"/>
        <v>0</v>
      </c>
    </row>
    <row r="437" spans="1:4" ht="12.75">
      <c r="A437" s="191" t="s">
        <v>324</v>
      </c>
      <c r="B437" s="74"/>
      <c r="C437" s="94">
        <f>'VII-6. Labor Rates'!$D$28</f>
        <v>0</v>
      </c>
      <c r="D437" s="94">
        <f t="shared" si="7"/>
        <v>0</v>
      </c>
    </row>
    <row r="438" spans="1:4" ht="12.75">
      <c r="A438" s="191" t="s">
        <v>325</v>
      </c>
      <c r="B438" s="74"/>
      <c r="C438" s="94">
        <f>'VII-6. Labor Rates'!$D$28</f>
        <v>0</v>
      </c>
      <c r="D438" s="94">
        <f t="shared" si="7"/>
        <v>0</v>
      </c>
    </row>
    <row r="439" spans="1:4" ht="12.75">
      <c r="A439" s="191" t="s">
        <v>326</v>
      </c>
      <c r="B439" s="74"/>
      <c r="C439" s="94">
        <f>'VII-6. Labor Rates'!$D$28</f>
        <v>0</v>
      </c>
      <c r="D439" s="94">
        <f t="shared" si="7"/>
        <v>0</v>
      </c>
    </row>
    <row r="440" spans="1:4" ht="12.75">
      <c r="A440" s="191" t="s">
        <v>327</v>
      </c>
      <c r="B440" s="74"/>
      <c r="C440" s="94">
        <f>'VII-6. Labor Rates'!$D$28</f>
        <v>0</v>
      </c>
      <c r="D440" s="94">
        <f t="shared" si="7"/>
        <v>0</v>
      </c>
    </row>
    <row r="441" spans="1:4" ht="22.5">
      <c r="A441" s="191" t="s">
        <v>328</v>
      </c>
      <c r="B441" s="74"/>
      <c r="C441" s="94">
        <f>'VII-6. Labor Rates'!$D$28</f>
        <v>0</v>
      </c>
      <c r="D441" s="94">
        <f t="shared" si="7"/>
        <v>0</v>
      </c>
    </row>
    <row r="442" spans="1:4" ht="12.75">
      <c r="A442" s="191" t="s">
        <v>329</v>
      </c>
      <c r="B442" s="74"/>
      <c r="C442" s="94">
        <f>'VII-6. Labor Rates'!$D$28</f>
        <v>0</v>
      </c>
      <c r="D442" s="94">
        <f t="shared" si="7"/>
        <v>0</v>
      </c>
    </row>
    <row r="443" spans="1:4" ht="12.75">
      <c r="A443" s="191" t="s">
        <v>330</v>
      </c>
      <c r="B443" s="74"/>
      <c r="C443" s="94">
        <f>'VII-6. Labor Rates'!$D$28</f>
        <v>0</v>
      </c>
      <c r="D443" s="94">
        <f t="shared" si="7"/>
        <v>0</v>
      </c>
    </row>
    <row r="444" spans="1:14" ht="12.75">
      <c r="A444" s="191" t="s">
        <v>331</v>
      </c>
      <c r="B444" s="74"/>
      <c r="C444" s="94">
        <f>'VII-6. Labor Rates'!$D$28</f>
        <v>0</v>
      </c>
      <c r="D444" s="94">
        <f t="shared" si="7"/>
        <v>0</v>
      </c>
      <c r="F444" s="107"/>
      <c r="G444" s="107"/>
      <c r="H444" s="107"/>
      <c r="I444" s="107"/>
      <c r="J444" s="107"/>
      <c r="K444" s="107"/>
      <c r="L444" s="107"/>
      <c r="M444" s="107"/>
      <c r="N444" s="107"/>
    </row>
    <row r="445" spans="1:4" ht="12.75">
      <c r="A445" s="191" t="s">
        <v>332</v>
      </c>
      <c r="B445" s="74"/>
      <c r="C445" s="94">
        <f>'VII-6. Labor Rates'!$D$28</f>
        <v>0</v>
      </c>
      <c r="D445" s="94">
        <f t="shared" si="7"/>
        <v>0</v>
      </c>
    </row>
    <row r="446" spans="1:4" ht="12.75">
      <c r="A446" s="191" t="s">
        <v>333</v>
      </c>
      <c r="B446" s="74"/>
      <c r="C446" s="94">
        <f>'VII-6. Labor Rates'!$D$28</f>
        <v>0</v>
      </c>
      <c r="D446" s="94">
        <f t="shared" si="7"/>
        <v>0</v>
      </c>
    </row>
    <row r="447" spans="1:4" ht="12.75">
      <c r="A447" s="191" t="s">
        <v>8</v>
      </c>
      <c r="B447" s="74"/>
      <c r="C447" s="94">
        <f>'VII-6. Labor Rates'!$D$28</f>
        <v>0</v>
      </c>
      <c r="D447" s="94">
        <f t="shared" si="7"/>
        <v>0</v>
      </c>
    </row>
    <row r="448" spans="1:8" ht="12.75">
      <c r="A448" s="194"/>
      <c r="B448" s="74"/>
      <c r="C448" s="94">
        <f>'VII-6. Labor Rates'!$D$52</f>
        <v>0</v>
      </c>
      <c r="D448" s="94">
        <f>B448*C448</f>
        <v>0</v>
      </c>
      <c r="F448" s="107"/>
      <c r="G448" s="109"/>
      <c r="H448" s="109"/>
    </row>
    <row r="449" spans="1:8" ht="12.75">
      <c r="A449" s="194"/>
      <c r="B449" s="74"/>
      <c r="C449" s="94">
        <f>'VII-6. Labor Rates'!$D$52</f>
        <v>0</v>
      </c>
      <c r="D449" s="94">
        <f>B449*C449</f>
        <v>0</v>
      </c>
      <c r="F449" s="107"/>
      <c r="G449" s="109"/>
      <c r="H449" s="109"/>
    </row>
    <row r="450" spans="1:8" ht="12.75">
      <c r="A450" s="194"/>
      <c r="B450" s="74"/>
      <c r="C450" s="94">
        <f>'VII-6. Labor Rates'!$D$52</f>
        <v>0</v>
      </c>
      <c r="D450" s="94">
        <f>B450*C450</f>
        <v>0</v>
      </c>
      <c r="F450" s="107"/>
      <c r="G450" s="109"/>
      <c r="H450" s="109"/>
    </row>
    <row r="451" spans="1:8" ht="12.75">
      <c r="A451" s="195" t="s">
        <v>15</v>
      </c>
      <c r="B451" s="60"/>
      <c r="C451" s="111"/>
      <c r="D451" s="112" t="s">
        <v>26</v>
      </c>
      <c r="F451" s="107"/>
      <c r="G451" s="107"/>
      <c r="H451" s="107"/>
    </row>
    <row r="452" spans="1:4" ht="12.75">
      <c r="A452" s="59" t="s">
        <v>42</v>
      </c>
      <c r="B452" s="75">
        <f>SUM(B395:B450)</f>
        <v>0</v>
      </c>
      <c r="C452" s="94">
        <f>'VII-6. Labor Rates'!$D$52</f>
        <v>0</v>
      </c>
      <c r="D452" s="94">
        <f>SUM(D395:D451)</f>
        <v>0</v>
      </c>
    </row>
    <row r="454" spans="1:4" s="3" customFormat="1" ht="12.75">
      <c r="A454" s="65" t="str">
        <f>A15</f>
        <v>Optional Configuration Project 8: Inventory Management</v>
      </c>
      <c r="B454" s="110"/>
      <c r="C454" s="46"/>
      <c r="D454" s="31"/>
    </row>
    <row r="455" spans="1:4" ht="33.75">
      <c r="A455" s="58" t="s">
        <v>9</v>
      </c>
      <c r="B455" s="58" t="s">
        <v>14</v>
      </c>
      <c r="C455" s="28" t="s">
        <v>86</v>
      </c>
      <c r="D455" s="58" t="s">
        <v>41</v>
      </c>
    </row>
    <row r="456" spans="1:4" ht="12.75">
      <c r="A456" s="191" t="s">
        <v>265</v>
      </c>
      <c r="B456" s="74"/>
      <c r="C456" s="94">
        <f>'VII-6. Labor Rates'!$D$28</f>
        <v>0</v>
      </c>
      <c r="D456" s="94">
        <f>B456*C456</f>
        <v>0</v>
      </c>
    </row>
    <row r="457" spans="1:14" ht="12.75">
      <c r="A457" s="191" t="s">
        <v>266</v>
      </c>
      <c r="B457" s="74"/>
      <c r="C457" s="94">
        <f>'VII-6. Labor Rates'!$D$28</f>
        <v>0</v>
      </c>
      <c r="D457" s="94">
        <f aca="true" t="shared" si="8" ref="D457:D508">B457*C457</f>
        <v>0</v>
      </c>
      <c r="F457" s="107"/>
      <c r="G457" s="107"/>
      <c r="H457" s="107"/>
      <c r="I457" s="107"/>
      <c r="J457" s="107"/>
      <c r="K457" s="107"/>
      <c r="L457" s="107"/>
      <c r="M457" s="107"/>
      <c r="N457" s="107"/>
    </row>
    <row r="458" spans="1:4" ht="22.5">
      <c r="A458" s="191" t="s">
        <v>267</v>
      </c>
      <c r="B458" s="74"/>
      <c r="C458" s="94">
        <f>'VII-6. Labor Rates'!$D$28</f>
        <v>0</v>
      </c>
      <c r="D458" s="94">
        <f t="shared" si="8"/>
        <v>0</v>
      </c>
    </row>
    <row r="459" spans="1:4" ht="12.75">
      <c r="A459" s="191" t="s">
        <v>270</v>
      </c>
      <c r="B459" s="74"/>
      <c r="C459" s="94">
        <f>'VII-6. Labor Rates'!$D$28</f>
        <v>0</v>
      </c>
      <c r="D459" s="94">
        <f t="shared" si="8"/>
        <v>0</v>
      </c>
    </row>
    <row r="460" spans="1:4" ht="12.75">
      <c r="A460" s="191" t="s">
        <v>273</v>
      </c>
      <c r="B460" s="74"/>
      <c r="C460" s="94">
        <f>'VII-6. Labor Rates'!$D$28</f>
        <v>0</v>
      </c>
      <c r="D460" s="94">
        <f t="shared" si="8"/>
        <v>0</v>
      </c>
    </row>
    <row r="461" spans="1:4" ht="12.75">
      <c r="A461" s="191" t="s">
        <v>274</v>
      </c>
      <c r="B461" s="74"/>
      <c r="C461" s="94">
        <f>'VII-6. Labor Rates'!$D$28</f>
        <v>0</v>
      </c>
      <c r="D461" s="94">
        <f t="shared" si="8"/>
        <v>0</v>
      </c>
    </row>
    <row r="462" spans="1:4" ht="12.75">
      <c r="A462" s="191" t="s">
        <v>275</v>
      </c>
      <c r="B462" s="74"/>
      <c r="C462" s="94">
        <f>'VII-6. Labor Rates'!$D$28</f>
        <v>0</v>
      </c>
      <c r="D462" s="94">
        <f t="shared" si="8"/>
        <v>0</v>
      </c>
    </row>
    <row r="463" spans="1:4" ht="12.75">
      <c r="A463" s="191" t="s">
        <v>276</v>
      </c>
      <c r="B463" s="74"/>
      <c r="C463" s="94">
        <f>'VII-6. Labor Rates'!$D$28</f>
        <v>0</v>
      </c>
      <c r="D463" s="94">
        <f t="shared" si="8"/>
        <v>0</v>
      </c>
    </row>
    <row r="464" spans="1:4" ht="12.75">
      <c r="A464" s="191" t="s">
        <v>278</v>
      </c>
      <c r="B464" s="74"/>
      <c r="C464" s="94">
        <f>'VII-6. Labor Rates'!$D$28</f>
        <v>0</v>
      </c>
      <c r="D464" s="94">
        <f t="shared" si="8"/>
        <v>0</v>
      </c>
    </row>
    <row r="465" spans="1:4" ht="12.75">
      <c r="A465" s="191" t="s">
        <v>282</v>
      </c>
      <c r="B465" s="74"/>
      <c r="C465" s="94">
        <f>'VII-6. Labor Rates'!$D$28</f>
        <v>0</v>
      </c>
      <c r="D465" s="94">
        <f t="shared" si="8"/>
        <v>0</v>
      </c>
    </row>
    <row r="466" spans="1:4" ht="12.75">
      <c r="A466" s="191" t="s">
        <v>283</v>
      </c>
      <c r="B466" s="74"/>
      <c r="C466" s="94">
        <f>'VII-6. Labor Rates'!$D$28</f>
        <v>0</v>
      </c>
      <c r="D466" s="94">
        <f t="shared" si="8"/>
        <v>0</v>
      </c>
    </row>
    <row r="467" spans="1:4" ht="12.75">
      <c r="A467" s="191" t="s">
        <v>285</v>
      </c>
      <c r="B467" s="74"/>
      <c r="C467" s="94">
        <f>'VII-6. Labor Rates'!$D$28</f>
        <v>0</v>
      </c>
      <c r="D467" s="94">
        <f t="shared" si="8"/>
        <v>0</v>
      </c>
    </row>
    <row r="468" spans="1:4" ht="33.75">
      <c r="A468" s="191" t="s">
        <v>286</v>
      </c>
      <c r="B468" s="74"/>
      <c r="C468" s="94">
        <f>'VII-6. Labor Rates'!$D$28</f>
        <v>0</v>
      </c>
      <c r="D468" s="94">
        <f t="shared" si="8"/>
        <v>0</v>
      </c>
    </row>
    <row r="469" spans="1:4" ht="22.5">
      <c r="A469" s="191" t="s">
        <v>287</v>
      </c>
      <c r="B469" s="74"/>
      <c r="C469" s="94">
        <f>'VII-6. Labor Rates'!$D$28</f>
        <v>0</v>
      </c>
      <c r="D469" s="94">
        <f t="shared" si="8"/>
        <v>0</v>
      </c>
    </row>
    <row r="470" spans="1:4" ht="12.75">
      <c r="A470" s="191" t="s">
        <v>288</v>
      </c>
      <c r="B470" s="74"/>
      <c r="C470" s="94">
        <f>'VII-6. Labor Rates'!$D$28</f>
        <v>0</v>
      </c>
      <c r="D470" s="94">
        <f t="shared" si="8"/>
        <v>0</v>
      </c>
    </row>
    <row r="471" spans="1:4" ht="12.75">
      <c r="A471" s="191" t="s">
        <v>289</v>
      </c>
      <c r="B471" s="74"/>
      <c r="C471" s="94">
        <f>'VII-6. Labor Rates'!$D$28</f>
        <v>0</v>
      </c>
      <c r="D471" s="94">
        <f t="shared" si="8"/>
        <v>0</v>
      </c>
    </row>
    <row r="472" spans="1:4" ht="12.75">
      <c r="A472" s="191" t="s">
        <v>290</v>
      </c>
      <c r="B472" s="74"/>
      <c r="C472" s="94">
        <f>'VII-6. Labor Rates'!$D$28</f>
        <v>0</v>
      </c>
      <c r="D472" s="94">
        <f t="shared" si="8"/>
        <v>0</v>
      </c>
    </row>
    <row r="473" spans="1:4" ht="22.5">
      <c r="A473" s="191" t="s">
        <v>291</v>
      </c>
      <c r="B473" s="74"/>
      <c r="C473" s="94">
        <f>'VII-6. Labor Rates'!$D$28</f>
        <v>0</v>
      </c>
      <c r="D473" s="94">
        <f t="shared" si="8"/>
        <v>0</v>
      </c>
    </row>
    <row r="474" spans="1:14" ht="12.75">
      <c r="A474" s="191" t="s">
        <v>292</v>
      </c>
      <c r="B474" s="74"/>
      <c r="C474" s="94">
        <f>'VII-6. Labor Rates'!$D$28</f>
        <v>0</v>
      </c>
      <c r="D474" s="94">
        <f t="shared" si="8"/>
        <v>0</v>
      </c>
      <c r="F474" s="107"/>
      <c r="G474" s="107"/>
      <c r="H474" s="107"/>
      <c r="I474" s="107"/>
      <c r="J474" s="107"/>
      <c r="K474" s="107"/>
      <c r="L474" s="107"/>
      <c r="M474" s="107"/>
      <c r="N474" s="107"/>
    </row>
    <row r="475" spans="1:4" ht="12.75">
      <c r="A475" s="191" t="s">
        <v>296</v>
      </c>
      <c r="B475" s="74"/>
      <c r="C475" s="94">
        <f>'VII-6. Labor Rates'!$D$28</f>
        <v>0</v>
      </c>
      <c r="D475" s="94">
        <f t="shared" si="8"/>
        <v>0</v>
      </c>
    </row>
    <row r="476" spans="1:4" ht="12.75">
      <c r="A476" s="191" t="s">
        <v>297</v>
      </c>
      <c r="B476" s="74"/>
      <c r="C476" s="94">
        <f>'VII-6. Labor Rates'!$D$28</f>
        <v>0</v>
      </c>
      <c r="D476" s="94">
        <f t="shared" si="8"/>
        <v>0</v>
      </c>
    </row>
    <row r="477" spans="1:4" ht="12.75">
      <c r="A477" s="191" t="s">
        <v>298</v>
      </c>
      <c r="B477" s="74"/>
      <c r="C477" s="94">
        <f>'VII-6. Labor Rates'!$D$28</f>
        <v>0</v>
      </c>
      <c r="D477" s="94">
        <f t="shared" si="8"/>
        <v>0</v>
      </c>
    </row>
    <row r="478" spans="1:4" ht="12.75">
      <c r="A478" s="191" t="s">
        <v>299</v>
      </c>
      <c r="B478" s="74"/>
      <c r="C478" s="94">
        <f>'VII-6. Labor Rates'!$D$28</f>
        <v>0</v>
      </c>
      <c r="D478" s="94">
        <f t="shared" si="8"/>
        <v>0</v>
      </c>
    </row>
    <row r="479" spans="1:4" ht="12.75">
      <c r="A479" s="191" t="s">
        <v>300</v>
      </c>
      <c r="B479" s="74"/>
      <c r="C479" s="94">
        <f>'VII-6. Labor Rates'!$D$28</f>
        <v>0</v>
      </c>
      <c r="D479" s="94">
        <f t="shared" si="8"/>
        <v>0</v>
      </c>
    </row>
    <row r="480" spans="1:4" ht="12.75">
      <c r="A480" s="191" t="s">
        <v>301</v>
      </c>
      <c r="B480" s="74"/>
      <c r="C480" s="94">
        <f>'VII-6. Labor Rates'!$D$28</f>
        <v>0</v>
      </c>
      <c r="D480" s="94">
        <f t="shared" si="8"/>
        <v>0</v>
      </c>
    </row>
    <row r="481" spans="1:4" ht="12.75">
      <c r="A481" s="191" t="s">
        <v>302</v>
      </c>
      <c r="B481" s="74"/>
      <c r="C481" s="94">
        <f>'VII-6. Labor Rates'!$D$28</f>
        <v>0</v>
      </c>
      <c r="D481" s="94">
        <f t="shared" si="8"/>
        <v>0</v>
      </c>
    </row>
    <row r="482" spans="1:4" ht="12.75">
      <c r="A482" s="191" t="s">
        <v>304</v>
      </c>
      <c r="B482" s="74"/>
      <c r="C482" s="94">
        <f>'VII-6. Labor Rates'!$D$28</f>
        <v>0</v>
      </c>
      <c r="D482" s="94">
        <f t="shared" si="8"/>
        <v>0</v>
      </c>
    </row>
    <row r="483" spans="1:14" ht="12.75">
      <c r="A483" s="191" t="s">
        <v>305</v>
      </c>
      <c r="B483" s="74"/>
      <c r="C483" s="94">
        <f>'VII-6. Labor Rates'!$D$28</f>
        <v>0</v>
      </c>
      <c r="D483" s="94">
        <f t="shared" si="8"/>
        <v>0</v>
      </c>
      <c r="F483" s="107"/>
      <c r="G483" s="107"/>
      <c r="H483" s="107"/>
      <c r="I483" s="107"/>
      <c r="J483" s="107"/>
      <c r="K483" s="107"/>
      <c r="L483" s="107"/>
      <c r="M483" s="107"/>
      <c r="N483" s="107"/>
    </row>
    <row r="484" spans="1:4" ht="12.75">
      <c r="A484" s="191" t="s">
        <v>306</v>
      </c>
      <c r="B484" s="74"/>
      <c r="C484" s="94">
        <f>'VII-6. Labor Rates'!$D$28</f>
        <v>0</v>
      </c>
      <c r="D484" s="94">
        <f t="shared" si="8"/>
        <v>0</v>
      </c>
    </row>
    <row r="485" spans="1:4" ht="12.75">
      <c r="A485" s="191" t="s">
        <v>307</v>
      </c>
      <c r="B485" s="74"/>
      <c r="C485" s="94">
        <f>'VII-6. Labor Rates'!$D$28</f>
        <v>0</v>
      </c>
      <c r="D485" s="94">
        <f t="shared" si="8"/>
        <v>0</v>
      </c>
    </row>
    <row r="486" spans="1:4" ht="12.75">
      <c r="A486" s="191" t="s">
        <v>308</v>
      </c>
      <c r="B486" s="74"/>
      <c r="C486" s="94">
        <f>'VII-6. Labor Rates'!$D$28</f>
        <v>0</v>
      </c>
      <c r="D486" s="94">
        <f t="shared" si="8"/>
        <v>0</v>
      </c>
    </row>
    <row r="487" spans="1:4" ht="12.75">
      <c r="A487" s="191" t="s">
        <v>309</v>
      </c>
      <c r="B487" s="74"/>
      <c r="C487" s="94">
        <f>'VII-6. Labor Rates'!$D$28</f>
        <v>0</v>
      </c>
      <c r="D487" s="94">
        <f t="shared" si="8"/>
        <v>0</v>
      </c>
    </row>
    <row r="488" spans="1:4" ht="12.75">
      <c r="A488" s="191" t="s">
        <v>310</v>
      </c>
      <c r="B488" s="74"/>
      <c r="C488" s="94">
        <f>'VII-6. Labor Rates'!$D$28</f>
        <v>0</v>
      </c>
      <c r="D488" s="94">
        <f t="shared" si="8"/>
        <v>0</v>
      </c>
    </row>
    <row r="489" spans="1:4" ht="12.75">
      <c r="A489" s="191" t="s">
        <v>311</v>
      </c>
      <c r="B489" s="74"/>
      <c r="C489" s="94">
        <f>'VII-6. Labor Rates'!$D$28</f>
        <v>0</v>
      </c>
      <c r="D489" s="94">
        <f t="shared" si="8"/>
        <v>0</v>
      </c>
    </row>
    <row r="490" spans="1:4" ht="12.75">
      <c r="A490" s="191" t="s">
        <v>312</v>
      </c>
      <c r="B490" s="74"/>
      <c r="C490" s="94">
        <f>'VII-6. Labor Rates'!$D$28</f>
        <v>0</v>
      </c>
      <c r="D490" s="94">
        <f t="shared" si="8"/>
        <v>0</v>
      </c>
    </row>
    <row r="491" spans="1:4" ht="12.75">
      <c r="A491" s="191" t="s">
        <v>314</v>
      </c>
      <c r="B491" s="74"/>
      <c r="C491" s="94">
        <f>'VII-6. Labor Rates'!$D$28</f>
        <v>0</v>
      </c>
      <c r="D491" s="94">
        <f t="shared" si="8"/>
        <v>0</v>
      </c>
    </row>
    <row r="492" spans="1:4" ht="12.75">
      <c r="A492" s="191" t="s">
        <v>315</v>
      </c>
      <c r="B492" s="74"/>
      <c r="C492" s="94">
        <f>'VII-6. Labor Rates'!$D$28</f>
        <v>0</v>
      </c>
      <c r="D492" s="94">
        <f t="shared" si="8"/>
        <v>0</v>
      </c>
    </row>
    <row r="493" spans="1:4" ht="12.75">
      <c r="A493" s="191" t="s">
        <v>316</v>
      </c>
      <c r="B493" s="74"/>
      <c r="C493" s="94">
        <f>'VII-6. Labor Rates'!$D$28</f>
        <v>0</v>
      </c>
      <c r="D493" s="94">
        <f t="shared" si="8"/>
        <v>0</v>
      </c>
    </row>
    <row r="494" spans="1:4" ht="12.75">
      <c r="A494" s="191" t="s">
        <v>317</v>
      </c>
      <c r="B494" s="74"/>
      <c r="C494" s="94">
        <f>'VII-6. Labor Rates'!$D$28</f>
        <v>0</v>
      </c>
      <c r="D494" s="94">
        <f t="shared" si="8"/>
        <v>0</v>
      </c>
    </row>
    <row r="495" spans="1:14" ht="12.75">
      <c r="A495" s="191" t="s">
        <v>318</v>
      </c>
      <c r="B495" s="74"/>
      <c r="C495" s="94">
        <f>'VII-6. Labor Rates'!$D$28</f>
        <v>0</v>
      </c>
      <c r="D495" s="94">
        <f t="shared" si="8"/>
        <v>0</v>
      </c>
      <c r="F495" s="107"/>
      <c r="G495" s="107"/>
      <c r="H495" s="107"/>
      <c r="I495" s="107"/>
      <c r="J495" s="107"/>
      <c r="K495" s="107"/>
      <c r="L495" s="107"/>
      <c r="M495" s="107"/>
      <c r="N495" s="107"/>
    </row>
    <row r="496" spans="1:4" ht="12.75">
      <c r="A496" s="191" t="s">
        <v>320</v>
      </c>
      <c r="B496" s="74"/>
      <c r="C496" s="94">
        <f>'VII-6. Labor Rates'!$D$28</f>
        <v>0</v>
      </c>
      <c r="D496" s="94">
        <f t="shared" si="8"/>
        <v>0</v>
      </c>
    </row>
    <row r="497" spans="1:4" ht="12.75">
      <c r="A497" s="191" t="s">
        <v>323</v>
      </c>
      <c r="B497" s="74"/>
      <c r="C497" s="94">
        <f>'VII-6. Labor Rates'!$D$28</f>
        <v>0</v>
      </c>
      <c r="D497" s="94">
        <f t="shared" si="8"/>
        <v>0</v>
      </c>
    </row>
    <row r="498" spans="1:4" ht="12.75">
      <c r="A498" s="191" t="s">
        <v>324</v>
      </c>
      <c r="B498" s="74"/>
      <c r="C498" s="94">
        <f>'VII-6. Labor Rates'!$D$28</f>
        <v>0</v>
      </c>
      <c r="D498" s="94">
        <f t="shared" si="8"/>
        <v>0</v>
      </c>
    </row>
    <row r="499" spans="1:4" ht="12.75">
      <c r="A499" s="191" t="s">
        <v>325</v>
      </c>
      <c r="B499" s="74"/>
      <c r="C499" s="94">
        <f>'VII-6. Labor Rates'!$D$28</f>
        <v>0</v>
      </c>
      <c r="D499" s="94">
        <f t="shared" si="8"/>
        <v>0</v>
      </c>
    </row>
    <row r="500" spans="1:4" ht="12.75">
      <c r="A500" s="191" t="s">
        <v>326</v>
      </c>
      <c r="B500" s="74"/>
      <c r="C500" s="94">
        <f>'VII-6. Labor Rates'!$D$28</f>
        <v>0</v>
      </c>
      <c r="D500" s="94">
        <f t="shared" si="8"/>
        <v>0</v>
      </c>
    </row>
    <row r="501" spans="1:4" ht="12.75">
      <c r="A501" s="191" t="s">
        <v>327</v>
      </c>
      <c r="B501" s="74"/>
      <c r="C501" s="94">
        <f>'VII-6. Labor Rates'!$D$28</f>
        <v>0</v>
      </c>
      <c r="D501" s="94">
        <f t="shared" si="8"/>
        <v>0</v>
      </c>
    </row>
    <row r="502" spans="1:4" ht="22.5">
      <c r="A502" s="191" t="s">
        <v>328</v>
      </c>
      <c r="B502" s="74"/>
      <c r="C502" s="94">
        <f>'VII-6. Labor Rates'!$D$28</f>
        <v>0</v>
      </c>
      <c r="D502" s="94">
        <f t="shared" si="8"/>
        <v>0</v>
      </c>
    </row>
    <row r="503" spans="1:4" ht="12.75">
      <c r="A503" s="191" t="s">
        <v>329</v>
      </c>
      <c r="B503" s="74"/>
      <c r="C503" s="94">
        <f>'VII-6. Labor Rates'!$D$28</f>
        <v>0</v>
      </c>
      <c r="D503" s="94">
        <f t="shared" si="8"/>
        <v>0</v>
      </c>
    </row>
    <row r="504" spans="1:4" ht="12.75">
      <c r="A504" s="191" t="s">
        <v>330</v>
      </c>
      <c r="B504" s="74"/>
      <c r="C504" s="94">
        <f>'VII-6. Labor Rates'!$D$28</f>
        <v>0</v>
      </c>
      <c r="D504" s="94">
        <f t="shared" si="8"/>
        <v>0</v>
      </c>
    </row>
    <row r="505" spans="1:14" ht="12.75">
      <c r="A505" s="191" t="s">
        <v>331</v>
      </c>
      <c r="B505" s="74"/>
      <c r="C505" s="94">
        <f>'VII-6. Labor Rates'!$D$28</f>
        <v>0</v>
      </c>
      <c r="D505" s="94">
        <f t="shared" si="8"/>
        <v>0</v>
      </c>
      <c r="F505" s="107"/>
      <c r="G505" s="107"/>
      <c r="H505" s="107"/>
      <c r="I505" s="107"/>
      <c r="J505" s="107"/>
      <c r="K505" s="107"/>
      <c r="L505" s="107"/>
      <c r="M505" s="107"/>
      <c r="N505" s="107"/>
    </row>
    <row r="506" spans="1:4" ht="12.75">
      <c r="A506" s="191" t="s">
        <v>332</v>
      </c>
      <c r="B506" s="74"/>
      <c r="C506" s="94">
        <f>'VII-6. Labor Rates'!$D$28</f>
        <v>0</v>
      </c>
      <c r="D506" s="94">
        <f t="shared" si="8"/>
        <v>0</v>
      </c>
    </row>
    <row r="507" spans="1:4" ht="12.75">
      <c r="A507" s="191" t="s">
        <v>333</v>
      </c>
      <c r="B507" s="74"/>
      <c r="C507" s="94">
        <f>'VII-6. Labor Rates'!$D$28</f>
        <v>0</v>
      </c>
      <c r="D507" s="94">
        <f t="shared" si="8"/>
        <v>0</v>
      </c>
    </row>
    <row r="508" spans="1:4" ht="12.75">
      <c r="A508" s="191" t="s">
        <v>8</v>
      </c>
      <c r="B508" s="74"/>
      <c r="C508" s="94">
        <f>'VII-6. Labor Rates'!$D$28</f>
        <v>0</v>
      </c>
      <c r="D508" s="94">
        <f t="shared" si="8"/>
        <v>0</v>
      </c>
    </row>
    <row r="509" spans="1:8" ht="12.75">
      <c r="A509" s="194"/>
      <c r="B509" s="74"/>
      <c r="C509" s="94">
        <f>'VII-6. Labor Rates'!$D$52</f>
        <v>0</v>
      </c>
      <c r="D509" s="94">
        <f>B509*C509</f>
        <v>0</v>
      </c>
      <c r="F509" s="107"/>
      <c r="G509" s="109"/>
      <c r="H509" s="109"/>
    </row>
    <row r="510" spans="1:8" ht="12.75">
      <c r="A510" s="194"/>
      <c r="B510" s="74"/>
      <c r="C510" s="94">
        <f>'VII-6. Labor Rates'!$D$52</f>
        <v>0</v>
      </c>
      <c r="D510" s="94">
        <f>B510*C510</f>
        <v>0</v>
      </c>
      <c r="F510" s="107"/>
      <c r="G510" s="109"/>
      <c r="H510" s="109"/>
    </row>
    <row r="511" spans="1:8" ht="12.75">
      <c r="A511" s="194"/>
      <c r="B511" s="74"/>
      <c r="C511" s="94">
        <f>'VII-6. Labor Rates'!$D$52</f>
        <v>0</v>
      </c>
      <c r="D511" s="94">
        <f>B511*C511</f>
        <v>0</v>
      </c>
      <c r="F511" s="107"/>
      <c r="G511" s="109"/>
      <c r="H511" s="109"/>
    </row>
    <row r="512" spans="1:8" ht="12.75">
      <c r="A512" s="195" t="s">
        <v>15</v>
      </c>
      <c r="B512" s="60"/>
      <c r="C512" s="111"/>
      <c r="D512" s="112" t="s">
        <v>26</v>
      </c>
      <c r="F512" s="107"/>
      <c r="G512" s="107"/>
      <c r="H512" s="107"/>
    </row>
    <row r="513" spans="1:4" ht="12.75">
      <c r="A513" s="59" t="s">
        <v>42</v>
      </c>
      <c r="B513" s="75">
        <f>SUM(B456:B511)</f>
        <v>0</v>
      </c>
      <c r="C513" s="94">
        <f>'VII-6. Labor Rates'!$D$52</f>
        <v>0</v>
      </c>
      <c r="D513" s="94">
        <f>SUM(D456:D512)</f>
        <v>0</v>
      </c>
    </row>
    <row r="515" spans="1:4" s="3" customFormat="1" ht="12.75">
      <c r="A515" s="65" t="str">
        <f>A16</f>
        <v>Optional Configuration Project 9: Travel Management</v>
      </c>
      <c r="B515" s="110"/>
      <c r="C515" s="46"/>
      <c r="D515" s="31"/>
    </row>
    <row r="516" spans="1:4" ht="33.75">
      <c r="A516" s="58" t="s">
        <v>9</v>
      </c>
      <c r="B516" s="58" t="s">
        <v>14</v>
      </c>
      <c r="C516" s="28" t="s">
        <v>86</v>
      </c>
      <c r="D516" s="58" t="s">
        <v>41</v>
      </c>
    </row>
    <row r="517" spans="1:4" ht="12.75">
      <c r="A517" s="191" t="s">
        <v>265</v>
      </c>
      <c r="B517" s="74"/>
      <c r="C517" s="94">
        <f>'VII-6. Labor Rates'!$D$28</f>
        <v>0</v>
      </c>
      <c r="D517" s="94">
        <f>B517*C517</f>
        <v>0</v>
      </c>
    </row>
    <row r="518" spans="1:14" ht="12.75">
      <c r="A518" s="191" t="s">
        <v>266</v>
      </c>
      <c r="B518" s="74"/>
      <c r="C518" s="94">
        <f>'VII-6. Labor Rates'!$D$28</f>
        <v>0</v>
      </c>
      <c r="D518" s="94">
        <f aca="true" t="shared" si="9" ref="D518:D569">B518*C518</f>
        <v>0</v>
      </c>
      <c r="F518" s="107"/>
      <c r="G518" s="107"/>
      <c r="H518" s="107"/>
      <c r="I518" s="107"/>
      <c r="J518" s="107"/>
      <c r="K518" s="107"/>
      <c r="L518" s="107"/>
      <c r="M518" s="107"/>
      <c r="N518" s="107"/>
    </row>
    <row r="519" spans="1:4" ht="22.5">
      <c r="A519" s="191" t="s">
        <v>267</v>
      </c>
      <c r="B519" s="74"/>
      <c r="C519" s="94">
        <f>'VII-6. Labor Rates'!$D$28</f>
        <v>0</v>
      </c>
      <c r="D519" s="94">
        <f t="shared" si="9"/>
        <v>0</v>
      </c>
    </row>
    <row r="520" spans="1:4" ht="12.75">
      <c r="A520" s="191" t="s">
        <v>270</v>
      </c>
      <c r="B520" s="74"/>
      <c r="C520" s="94">
        <f>'VII-6. Labor Rates'!$D$28</f>
        <v>0</v>
      </c>
      <c r="D520" s="94">
        <f t="shared" si="9"/>
        <v>0</v>
      </c>
    </row>
    <row r="521" spans="1:4" ht="12.75">
      <c r="A521" s="191" t="s">
        <v>273</v>
      </c>
      <c r="B521" s="74"/>
      <c r="C521" s="94">
        <f>'VII-6. Labor Rates'!$D$28</f>
        <v>0</v>
      </c>
      <c r="D521" s="94">
        <f t="shared" si="9"/>
        <v>0</v>
      </c>
    </row>
    <row r="522" spans="1:4" ht="12.75">
      <c r="A522" s="191" t="s">
        <v>274</v>
      </c>
      <c r="B522" s="74"/>
      <c r="C522" s="94">
        <f>'VII-6. Labor Rates'!$D$28</f>
        <v>0</v>
      </c>
      <c r="D522" s="94">
        <f t="shared" si="9"/>
        <v>0</v>
      </c>
    </row>
    <row r="523" spans="1:4" ht="12.75">
      <c r="A523" s="191" t="s">
        <v>275</v>
      </c>
      <c r="B523" s="74"/>
      <c r="C523" s="94">
        <f>'VII-6. Labor Rates'!$D$28</f>
        <v>0</v>
      </c>
      <c r="D523" s="94">
        <f t="shared" si="9"/>
        <v>0</v>
      </c>
    </row>
    <row r="524" spans="1:4" ht="12.75">
      <c r="A524" s="191" t="s">
        <v>276</v>
      </c>
      <c r="B524" s="74"/>
      <c r="C524" s="94">
        <f>'VII-6. Labor Rates'!$D$28</f>
        <v>0</v>
      </c>
      <c r="D524" s="94">
        <f t="shared" si="9"/>
        <v>0</v>
      </c>
    </row>
    <row r="525" spans="1:4" ht="12.75">
      <c r="A525" s="191" t="s">
        <v>278</v>
      </c>
      <c r="B525" s="74"/>
      <c r="C525" s="94">
        <f>'VII-6. Labor Rates'!$D$28</f>
        <v>0</v>
      </c>
      <c r="D525" s="94">
        <f t="shared" si="9"/>
        <v>0</v>
      </c>
    </row>
    <row r="526" spans="1:4" ht="12.75">
      <c r="A526" s="191" t="s">
        <v>282</v>
      </c>
      <c r="B526" s="74"/>
      <c r="C526" s="94">
        <f>'VII-6. Labor Rates'!$D$28</f>
        <v>0</v>
      </c>
      <c r="D526" s="94">
        <f t="shared" si="9"/>
        <v>0</v>
      </c>
    </row>
    <row r="527" spans="1:4" ht="12.75">
      <c r="A527" s="191" t="s">
        <v>283</v>
      </c>
      <c r="B527" s="74"/>
      <c r="C527" s="94">
        <f>'VII-6. Labor Rates'!$D$28</f>
        <v>0</v>
      </c>
      <c r="D527" s="94">
        <f t="shared" si="9"/>
        <v>0</v>
      </c>
    </row>
    <row r="528" spans="1:4" ht="12.75">
      <c r="A528" s="191" t="s">
        <v>285</v>
      </c>
      <c r="B528" s="74"/>
      <c r="C528" s="94">
        <f>'VII-6. Labor Rates'!$D$28</f>
        <v>0</v>
      </c>
      <c r="D528" s="94">
        <f t="shared" si="9"/>
        <v>0</v>
      </c>
    </row>
    <row r="529" spans="1:4" ht="33.75">
      <c r="A529" s="191" t="s">
        <v>286</v>
      </c>
      <c r="B529" s="74"/>
      <c r="C529" s="94">
        <f>'VII-6. Labor Rates'!$D$28</f>
        <v>0</v>
      </c>
      <c r="D529" s="94">
        <f t="shared" si="9"/>
        <v>0</v>
      </c>
    </row>
    <row r="530" spans="1:4" ht="22.5">
      <c r="A530" s="191" t="s">
        <v>287</v>
      </c>
      <c r="B530" s="74"/>
      <c r="C530" s="94">
        <f>'VII-6. Labor Rates'!$D$28</f>
        <v>0</v>
      </c>
      <c r="D530" s="94">
        <f t="shared" si="9"/>
        <v>0</v>
      </c>
    </row>
    <row r="531" spans="1:4" ht="12.75">
      <c r="A531" s="191" t="s">
        <v>288</v>
      </c>
      <c r="B531" s="74"/>
      <c r="C531" s="94">
        <f>'VII-6. Labor Rates'!$D$28</f>
        <v>0</v>
      </c>
      <c r="D531" s="94">
        <f t="shared" si="9"/>
        <v>0</v>
      </c>
    </row>
    <row r="532" spans="1:4" ht="12.75">
      <c r="A532" s="191" t="s">
        <v>289</v>
      </c>
      <c r="B532" s="74"/>
      <c r="C532" s="94">
        <f>'VII-6. Labor Rates'!$D$28</f>
        <v>0</v>
      </c>
      <c r="D532" s="94">
        <f t="shared" si="9"/>
        <v>0</v>
      </c>
    </row>
    <row r="533" spans="1:4" ht="12.75">
      <c r="A533" s="191" t="s">
        <v>290</v>
      </c>
      <c r="B533" s="74"/>
      <c r="C533" s="94">
        <f>'VII-6. Labor Rates'!$D$28</f>
        <v>0</v>
      </c>
      <c r="D533" s="94">
        <f t="shared" si="9"/>
        <v>0</v>
      </c>
    </row>
    <row r="534" spans="1:4" ht="22.5">
      <c r="A534" s="191" t="s">
        <v>291</v>
      </c>
      <c r="B534" s="74"/>
      <c r="C534" s="94">
        <f>'VII-6. Labor Rates'!$D$28</f>
        <v>0</v>
      </c>
      <c r="D534" s="94">
        <f t="shared" si="9"/>
        <v>0</v>
      </c>
    </row>
    <row r="535" spans="1:14" ht="12.75">
      <c r="A535" s="191" t="s">
        <v>292</v>
      </c>
      <c r="B535" s="74"/>
      <c r="C535" s="94">
        <f>'VII-6. Labor Rates'!$D$28</f>
        <v>0</v>
      </c>
      <c r="D535" s="94">
        <f t="shared" si="9"/>
        <v>0</v>
      </c>
      <c r="F535" s="107"/>
      <c r="G535" s="107"/>
      <c r="H535" s="107"/>
      <c r="I535" s="107"/>
      <c r="J535" s="107"/>
      <c r="K535" s="107"/>
      <c r="L535" s="107"/>
      <c r="M535" s="107"/>
      <c r="N535" s="107"/>
    </row>
    <row r="536" spans="1:4" ht="12.75">
      <c r="A536" s="191" t="s">
        <v>296</v>
      </c>
      <c r="B536" s="74"/>
      <c r="C536" s="94">
        <f>'VII-6. Labor Rates'!$D$28</f>
        <v>0</v>
      </c>
      <c r="D536" s="94">
        <f t="shared" si="9"/>
        <v>0</v>
      </c>
    </row>
    <row r="537" spans="1:4" ht="12.75">
      <c r="A537" s="191" t="s">
        <v>297</v>
      </c>
      <c r="B537" s="74"/>
      <c r="C537" s="94">
        <f>'VII-6. Labor Rates'!$D$28</f>
        <v>0</v>
      </c>
      <c r="D537" s="94">
        <f t="shared" si="9"/>
        <v>0</v>
      </c>
    </row>
    <row r="538" spans="1:4" ht="12.75">
      <c r="A538" s="191" t="s">
        <v>298</v>
      </c>
      <c r="B538" s="74"/>
      <c r="C538" s="94">
        <f>'VII-6. Labor Rates'!$D$28</f>
        <v>0</v>
      </c>
      <c r="D538" s="94">
        <f t="shared" si="9"/>
        <v>0</v>
      </c>
    </row>
    <row r="539" spans="1:4" ht="12.75">
      <c r="A539" s="191" t="s">
        <v>299</v>
      </c>
      <c r="B539" s="74"/>
      <c r="C539" s="94">
        <f>'VII-6. Labor Rates'!$D$28</f>
        <v>0</v>
      </c>
      <c r="D539" s="94">
        <f t="shared" si="9"/>
        <v>0</v>
      </c>
    </row>
    <row r="540" spans="1:4" ht="12.75">
      <c r="A540" s="191" t="s">
        <v>300</v>
      </c>
      <c r="B540" s="74"/>
      <c r="C540" s="94">
        <f>'VII-6. Labor Rates'!$D$28</f>
        <v>0</v>
      </c>
      <c r="D540" s="94">
        <f t="shared" si="9"/>
        <v>0</v>
      </c>
    </row>
    <row r="541" spans="1:4" ht="12.75">
      <c r="A541" s="191" t="s">
        <v>301</v>
      </c>
      <c r="B541" s="74"/>
      <c r="C541" s="94">
        <f>'VII-6. Labor Rates'!$D$28</f>
        <v>0</v>
      </c>
      <c r="D541" s="94">
        <f t="shared" si="9"/>
        <v>0</v>
      </c>
    </row>
    <row r="542" spans="1:4" ht="12.75">
      <c r="A542" s="191" t="s">
        <v>302</v>
      </c>
      <c r="B542" s="74"/>
      <c r="C542" s="94">
        <f>'VII-6. Labor Rates'!$D$28</f>
        <v>0</v>
      </c>
      <c r="D542" s="94">
        <f t="shared" si="9"/>
        <v>0</v>
      </c>
    </row>
    <row r="543" spans="1:4" ht="12.75">
      <c r="A543" s="191" t="s">
        <v>304</v>
      </c>
      <c r="B543" s="74"/>
      <c r="C543" s="94">
        <f>'VII-6. Labor Rates'!$D$28</f>
        <v>0</v>
      </c>
      <c r="D543" s="94">
        <f t="shared" si="9"/>
        <v>0</v>
      </c>
    </row>
    <row r="544" spans="1:14" ht="12.75">
      <c r="A544" s="191" t="s">
        <v>305</v>
      </c>
      <c r="B544" s="74"/>
      <c r="C544" s="94">
        <f>'VII-6. Labor Rates'!$D$28</f>
        <v>0</v>
      </c>
      <c r="D544" s="94">
        <f t="shared" si="9"/>
        <v>0</v>
      </c>
      <c r="F544" s="107"/>
      <c r="G544" s="107"/>
      <c r="H544" s="107"/>
      <c r="I544" s="107"/>
      <c r="J544" s="107"/>
      <c r="K544" s="107"/>
      <c r="L544" s="107"/>
      <c r="M544" s="107"/>
      <c r="N544" s="107"/>
    </row>
    <row r="545" spans="1:4" ht="12.75">
      <c r="A545" s="191" t="s">
        <v>306</v>
      </c>
      <c r="B545" s="74"/>
      <c r="C545" s="94">
        <f>'VII-6. Labor Rates'!$D$28</f>
        <v>0</v>
      </c>
      <c r="D545" s="94">
        <f t="shared" si="9"/>
        <v>0</v>
      </c>
    </row>
    <row r="546" spans="1:4" ht="12.75">
      <c r="A546" s="191" t="s">
        <v>307</v>
      </c>
      <c r="B546" s="74"/>
      <c r="C546" s="94">
        <f>'VII-6. Labor Rates'!$D$28</f>
        <v>0</v>
      </c>
      <c r="D546" s="94">
        <f t="shared" si="9"/>
        <v>0</v>
      </c>
    </row>
    <row r="547" spans="1:4" ht="12.75">
      <c r="A547" s="191" t="s">
        <v>308</v>
      </c>
      <c r="B547" s="74"/>
      <c r="C547" s="94">
        <f>'VII-6. Labor Rates'!$D$28</f>
        <v>0</v>
      </c>
      <c r="D547" s="94">
        <f t="shared" si="9"/>
        <v>0</v>
      </c>
    </row>
    <row r="548" spans="1:4" ht="12.75">
      <c r="A548" s="191" t="s">
        <v>309</v>
      </c>
      <c r="B548" s="74"/>
      <c r="C548" s="94">
        <f>'VII-6. Labor Rates'!$D$28</f>
        <v>0</v>
      </c>
      <c r="D548" s="94">
        <f t="shared" si="9"/>
        <v>0</v>
      </c>
    </row>
    <row r="549" spans="1:4" ht="12.75">
      <c r="A549" s="191" t="s">
        <v>310</v>
      </c>
      <c r="B549" s="74"/>
      <c r="C549" s="94">
        <f>'VII-6. Labor Rates'!$D$28</f>
        <v>0</v>
      </c>
      <c r="D549" s="94">
        <f t="shared" si="9"/>
        <v>0</v>
      </c>
    </row>
    <row r="550" spans="1:4" ht="12.75">
      <c r="A550" s="191" t="s">
        <v>311</v>
      </c>
      <c r="B550" s="74"/>
      <c r="C550" s="94">
        <f>'VII-6. Labor Rates'!$D$28</f>
        <v>0</v>
      </c>
      <c r="D550" s="94">
        <f t="shared" si="9"/>
        <v>0</v>
      </c>
    </row>
    <row r="551" spans="1:4" ht="12.75">
      <c r="A551" s="191" t="s">
        <v>312</v>
      </c>
      <c r="B551" s="74"/>
      <c r="C551" s="94">
        <f>'VII-6. Labor Rates'!$D$28</f>
        <v>0</v>
      </c>
      <c r="D551" s="94">
        <f t="shared" si="9"/>
        <v>0</v>
      </c>
    </row>
    <row r="552" spans="1:4" ht="12.75">
      <c r="A552" s="191" t="s">
        <v>314</v>
      </c>
      <c r="B552" s="74"/>
      <c r="C552" s="94">
        <f>'VII-6. Labor Rates'!$D$28</f>
        <v>0</v>
      </c>
      <c r="D552" s="94">
        <f t="shared" si="9"/>
        <v>0</v>
      </c>
    </row>
    <row r="553" spans="1:4" ht="12.75">
      <c r="A553" s="191" t="s">
        <v>315</v>
      </c>
      <c r="B553" s="74"/>
      <c r="C553" s="94">
        <f>'VII-6. Labor Rates'!$D$28</f>
        <v>0</v>
      </c>
      <c r="D553" s="94">
        <f t="shared" si="9"/>
        <v>0</v>
      </c>
    </row>
    <row r="554" spans="1:4" ht="12.75">
      <c r="A554" s="191" t="s">
        <v>316</v>
      </c>
      <c r="B554" s="74"/>
      <c r="C554" s="94">
        <f>'VII-6. Labor Rates'!$D$28</f>
        <v>0</v>
      </c>
      <c r="D554" s="94">
        <f t="shared" si="9"/>
        <v>0</v>
      </c>
    </row>
    <row r="555" spans="1:4" ht="12.75">
      <c r="A555" s="191" t="s">
        <v>317</v>
      </c>
      <c r="B555" s="74"/>
      <c r="C555" s="94">
        <f>'VII-6. Labor Rates'!$D$28</f>
        <v>0</v>
      </c>
      <c r="D555" s="94">
        <f t="shared" si="9"/>
        <v>0</v>
      </c>
    </row>
    <row r="556" spans="1:14" ht="12.75">
      <c r="A556" s="191" t="s">
        <v>318</v>
      </c>
      <c r="B556" s="74"/>
      <c r="C556" s="94">
        <f>'VII-6. Labor Rates'!$D$28</f>
        <v>0</v>
      </c>
      <c r="D556" s="94">
        <f t="shared" si="9"/>
        <v>0</v>
      </c>
      <c r="F556" s="107"/>
      <c r="G556" s="107"/>
      <c r="H556" s="107"/>
      <c r="I556" s="107"/>
      <c r="J556" s="107"/>
      <c r="K556" s="107"/>
      <c r="L556" s="107"/>
      <c r="M556" s="107"/>
      <c r="N556" s="107"/>
    </row>
    <row r="557" spans="1:4" ht="12.75">
      <c r="A557" s="191" t="s">
        <v>320</v>
      </c>
      <c r="B557" s="74"/>
      <c r="C557" s="94">
        <f>'VII-6. Labor Rates'!$D$28</f>
        <v>0</v>
      </c>
      <c r="D557" s="94">
        <f t="shared" si="9"/>
        <v>0</v>
      </c>
    </row>
    <row r="558" spans="1:4" ht="12.75">
      <c r="A558" s="191" t="s">
        <v>323</v>
      </c>
      <c r="B558" s="74"/>
      <c r="C558" s="94">
        <f>'VII-6. Labor Rates'!$D$28</f>
        <v>0</v>
      </c>
      <c r="D558" s="94">
        <f t="shared" si="9"/>
        <v>0</v>
      </c>
    </row>
    <row r="559" spans="1:4" ht="12.75">
      <c r="A559" s="191" t="s">
        <v>324</v>
      </c>
      <c r="B559" s="74"/>
      <c r="C559" s="94">
        <f>'VII-6. Labor Rates'!$D$28</f>
        <v>0</v>
      </c>
      <c r="D559" s="94">
        <f t="shared" si="9"/>
        <v>0</v>
      </c>
    </row>
    <row r="560" spans="1:4" ht="12.75">
      <c r="A560" s="191" t="s">
        <v>325</v>
      </c>
      <c r="B560" s="74"/>
      <c r="C560" s="94">
        <f>'VII-6. Labor Rates'!$D$28</f>
        <v>0</v>
      </c>
      <c r="D560" s="94">
        <f t="shared" si="9"/>
        <v>0</v>
      </c>
    </row>
    <row r="561" spans="1:4" ht="12.75">
      <c r="A561" s="191" t="s">
        <v>326</v>
      </c>
      <c r="B561" s="74"/>
      <c r="C561" s="94">
        <f>'VII-6. Labor Rates'!$D$28</f>
        <v>0</v>
      </c>
      <c r="D561" s="94">
        <f t="shared" si="9"/>
        <v>0</v>
      </c>
    </row>
    <row r="562" spans="1:4" ht="12.75">
      <c r="A562" s="191" t="s">
        <v>327</v>
      </c>
      <c r="B562" s="74"/>
      <c r="C562" s="94">
        <f>'VII-6. Labor Rates'!$D$28</f>
        <v>0</v>
      </c>
      <c r="D562" s="94">
        <f t="shared" si="9"/>
        <v>0</v>
      </c>
    </row>
    <row r="563" spans="1:4" ht="22.5">
      <c r="A563" s="191" t="s">
        <v>328</v>
      </c>
      <c r="B563" s="74"/>
      <c r="C563" s="94">
        <f>'VII-6. Labor Rates'!$D$28</f>
        <v>0</v>
      </c>
      <c r="D563" s="94">
        <f t="shared" si="9"/>
        <v>0</v>
      </c>
    </row>
    <row r="564" spans="1:4" ht="12.75">
      <c r="A564" s="191" t="s">
        <v>329</v>
      </c>
      <c r="B564" s="74"/>
      <c r="C564" s="94">
        <f>'VII-6. Labor Rates'!$D$28</f>
        <v>0</v>
      </c>
      <c r="D564" s="94">
        <f t="shared" si="9"/>
        <v>0</v>
      </c>
    </row>
    <row r="565" spans="1:4" ht="12.75">
      <c r="A565" s="191" t="s">
        <v>330</v>
      </c>
      <c r="B565" s="74"/>
      <c r="C565" s="94">
        <f>'VII-6. Labor Rates'!$D$28</f>
        <v>0</v>
      </c>
      <c r="D565" s="94">
        <f t="shared" si="9"/>
        <v>0</v>
      </c>
    </row>
    <row r="566" spans="1:14" ht="12.75">
      <c r="A566" s="191" t="s">
        <v>331</v>
      </c>
      <c r="B566" s="74"/>
      <c r="C566" s="94">
        <f>'VII-6. Labor Rates'!$D$28</f>
        <v>0</v>
      </c>
      <c r="D566" s="94">
        <f t="shared" si="9"/>
        <v>0</v>
      </c>
      <c r="F566" s="107"/>
      <c r="G566" s="107"/>
      <c r="H566" s="107"/>
      <c r="I566" s="107"/>
      <c r="J566" s="107"/>
      <c r="K566" s="107"/>
      <c r="L566" s="107"/>
      <c r="M566" s="107"/>
      <c r="N566" s="107"/>
    </row>
    <row r="567" spans="1:4" ht="12.75">
      <c r="A567" s="191" t="s">
        <v>332</v>
      </c>
      <c r="B567" s="74"/>
      <c r="C567" s="94">
        <f>'VII-6. Labor Rates'!$D$28</f>
        <v>0</v>
      </c>
      <c r="D567" s="94">
        <f t="shared" si="9"/>
        <v>0</v>
      </c>
    </row>
    <row r="568" spans="1:4" ht="12.75">
      <c r="A568" s="191" t="s">
        <v>333</v>
      </c>
      <c r="B568" s="74"/>
      <c r="C568" s="94">
        <f>'VII-6. Labor Rates'!$D$28</f>
        <v>0</v>
      </c>
      <c r="D568" s="94">
        <f t="shared" si="9"/>
        <v>0</v>
      </c>
    </row>
    <row r="569" spans="1:4" ht="12.75">
      <c r="A569" s="191" t="s">
        <v>8</v>
      </c>
      <c r="B569" s="74"/>
      <c r="C569" s="94">
        <f>'VII-6. Labor Rates'!$D$28</f>
        <v>0</v>
      </c>
      <c r="D569" s="94">
        <f t="shared" si="9"/>
        <v>0</v>
      </c>
    </row>
    <row r="570" spans="1:8" ht="12.75">
      <c r="A570" s="194"/>
      <c r="B570" s="74"/>
      <c r="C570" s="94">
        <f>'VII-6. Labor Rates'!$D$52</f>
        <v>0</v>
      </c>
      <c r="D570" s="94">
        <f>B570*C570</f>
        <v>0</v>
      </c>
      <c r="F570" s="107"/>
      <c r="G570" s="109"/>
      <c r="H570" s="109"/>
    </row>
    <row r="571" spans="1:8" ht="12.75">
      <c r="A571" s="194"/>
      <c r="B571" s="74"/>
      <c r="C571" s="94">
        <f>'VII-6. Labor Rates'!$D$52</f>
        <v>0</v>
      </c>
      <c r="D571" s="94">
        <f>B571*C571</f>
        <v>0</v>
      </c>
      <c r="F571" s="107"/>
      <c r="G571" s="109"/>
      <c r="H571" s="109"/>
    </row>
    <row r="572" spans="1:8" ht="12.75">
      <c r="A572" s="194"/>
      <c r="B572" s="74"/>
      <c r="C572" s="94">
        <f>'VII-6. Labor Rates'!$D$52</f>
        <v>0</v>
      </c>
      <c r="D572" s="94">
        <f>B572*C572</f>
        <v>0</v>
      </c>
      <c r="F572" s="107"/>
      <c r="G572" s="109"/>
      <c r="H572" s="109"/>
    </row>
    <row r="573" spans="1:8" ht="12.75">
      <c r="A573" s="195" t="s">
        <v>15</v>
      </c>
      <c r="B573" s="60"/>
      <c r="C573" s="111"/>
      <c r="D573" s="112" t="s">
        <v>26</v>
      </c>
      <c r="F573" s="107"/>
      <c r="G573" s="107"/>
      <c r="H573" s="107"/>
    </row>
    <row r="574" spans="1:4" ht="12.75">
      <c r="A574" s="59" t="s">
        <v>42</v>
      </c>
      <c r="B574" s="75">
        <f>SUM(B517:B572)</f>
        <v>0</v>
      </c>
      <c r="C574" s="94">
        <f>'VII-6. Labor Rates'!$D$52</f>
        <v>0</v>
      </c>
      <c r="D574" s="94">
        <f>SUM(D517:D573)</f>
        <v>0</v>
      </c>
    </row>
    <row r="576" spans="1:4" s="3" customFormat="1" ht="12.75">
      <c r="A576" s="65" t="str">
        <f>A17</f>
        <v>Optional Configuration Project 10: Treasury</v>
      </c>
      <c r="B576" s="110"/>
      <c r="C576" s="46"/>
      <c r="D576" s="31"/>
    </row>
    <row r="577" spans="1:4" ht="33.75">
      <c r="A577" s="58" t="s">
        <v>9</v>
      </c>
      <c r="B577" s="58" t="s">
        <v>14</v>
      </c>
      <c r="C577" s="28" t="s">
        <v>86</v>
      </c>
      <c r="D577" s="58" t="s">
        <v>41</v>
      </c>
    </row>
    <row r="578" spans="1:4" ht="12.75">
      <c r="A578" s="191" t="s">
        <v>265</v>
      </c>
      <c r="B578" s="74"/>
      <c r="C578" s="94">
        <f>'VII-6. Labor Rates'!$D$28</f>
        <v>0</v>
      </c>
      <c r="D578" s="94">
        <f>B578*C578</f>
        <v>0</v>
      </c>
    </row>
    <row r="579" spans="1:14" ht="12.75">
      <c r="A579" s="191" t="s">
        <v>266</v>
      </c>
      <c r="B579" s="74"/>
      <c r="C579" s="94">
        <f>'VII-6. Labor Rates'!$D$28</f>
        <v>0</v>
      </c>
      <c r="D579" s="94">
        <f aca="true" t="shared" si="10" ref="D579:D630">B579*C579</f>
        <v>0</v>
      </c>
      <c r="F579" s="107"/>
      <c r="G579" s="107"/>
      <c r="H579" s="107"/>
      <c r="I579" s="107"/>
      <c r="J579" s="107"/>
      <c r="K579" s="107"/>
      <c r="L579" s="107"/>
      <c r="M579" s="107"/>
      <c r="N579" s="107"/>
    </row>
    <row r="580" spans="1:4" ht="22.5">
      <c r="A580" s="191" t="s">
        <v>267</v>
      </c>
      <c r="B580" s="74"/>
      <c r="C580" s="94">
        <f>'VII-6. Labor Rates'!$D$28</f>
        <v>0</v>
      </c>
      <c r="D580" s="94">
        <f t="shared" si="10"/>
        <v>0</v>
      </c>
    </row>
    <row r="581" spans="1:4" ht="12.75">
      <c r="A581" s="191" t="s">
        <v>270</v>
      </c>
      <c r="B581" s="74"/>
      <c r="C581" s="94">
        <f>'VII-6. Labor Rates'!$D$28</f>
        <v>0</v>
      </c>
      <c r="D581" s="94">
        <f t="shared" si="10"/>
        <v>0</v>
      </c>
    </row>
    <row r="582" spans="1:4" ht="12.75">
      <c r="A582" s="191" t="s">
        <v>273</v>
      </c>
      <c r="B582" s="74"/>
      <c r="C582" s="94">
        <f>'VII-6. Labor Rates'!$D$28</f>
        <v>0</v>
      </c>
      <c r="D582" s="94">
        <f t="shared" si="10"/>
        <v>0</v>
      </c>
    </row>
    <row r="583" spans="1:4" ht="12.75">
      <c r="A583" s="191" t="s">
        <v>274</v>
      </c>
      <c r="B583" s="74"/>
      <c r="C583" s="94">
        <f>'VII-6. Labor Rates'!$D$28</f>
        <v>0</v>
      </c>
      <c r="D583" s="94">
        <f t="shared" si="10"/>
        <v>0</v>
      </c>
    </row>
    <row r="584" spans="1:4" ht="12.75">
      <c r="A584" s="191" t="s">
        <v>275</v>
      </c>
      <c r="B584" s="74"/>
      <c r="C584" s="94">
        <f>'VII-6. Labor Rates'!$D$28</f>
        <v>0</v>
      </c>
      <c r="D584" s="94">
        <f t="shared" si="10"/>
        <v>0</v>
      </c>
    </row>
    <row r="585" spans="1:4" ht="12.75">
      <c r="A585" s="191" t="s">
        <v>276</v>
      </c>
      <c r="B585" s="74"/>
      <c r="C585" s="94">
        <f>'VII-6. Labor Rates'!$D$28</f>
        <v>0</v>
      </c>
      <c r="D585" s="94">
        <f t="shared" si="10"/>
        <v>0</v>
      </c>
    </row>
    <row r="586" spans="1:4" ht="12.75">
      <c r="A586" s="191" t="s">
        <v>278</v>
      </c>
      <c r="B586" s="74"/>
      <c r="C586" s="94">
        <f>'VII-6. Labor Rates'!$D$28</f>
        <v>0</v>
      </c>
      <c r="D586" s="94">
        <f t="shared" si="10"/>
        <v>0</v>
      </c>
    </row>
    <row r="587" spans="1:4" ht="12.75">
      <c r="A587" s="191" t="s">
        <v>282</v>
      </c>
      <c r="B587" s="74"/>
      <c r="C587" s="94">
        <f>'VII-6. Labor Rates'!$D$28</f>
        <v>0</v>
      </c>
      <c r="D587" s="94">
        <f t="shared" si="10"/>
        <v>0</v>
      </c>
    </row>
    <row r="588" spans="1:4" ht="12.75">
      <c r="A588" s="191" t="s">
        <v>283</v>
      </c>
      <c r="B588" s="74"/>
      <c r="C588" s="94">
        <f>'VII-6. Labor Rates'!$D$28</f>
        <v>0</v>
      </c>
      <c r="D588" s="94">
        <f t="shared" si="10"/>
        <v>0</v>
      </c>
    </row>
    <row r="589" spans="1:4" ht="12.75">
      <c r="A589" s="191" t="s">
        <v>285</v>
      </c>
      <c r="B589" s="74"/>
      <c r="C589" s="94">
        <f>'VII-6. Labor Rates'!$D$28</f>
        <v>0</v>
      </c>
      <c r="D589" s="94">
        <f t="shared" si="10"/>
        <v>0</v>
      </c>
    </row>
    <row r="590" spans="1:4" ht="33.75">
      <c r="A590" s="191" t="s">
        <v>286</v>
      </c>
      <c r="B590" s="74"/>
      <c r="C590" s="94">
        <f>'VII-6. Labor Rates'!$D$28</f>
        <v>0</v>
      </c>
      <c r="D590" s="94">
        <f t="shared" si="10"/>
        <v>0</v>
      </c>
    </row>
    <row r="591" spans="1:4" ht="22.5">
      <c r="A591" s="191" t="s">
        <v>287</v>
      </c>
      <c r="B591" s="74"/>
      <c r="C591" s="94">
        <f>'VII-6. Labor Rates'!$D$28</f>
        <v>0</v>
      </c>
      <c r="D591" s="94">
        <f t="shared" si="10"/>
        <v>0</v>
      </c>
    </row>
    <row r="592" spans="1:4" ht="12.75">
      <c r="A592" s="191" t="s">
        <v>288</v>
      </c>
      <c r="B592" s="74"/>
      <c r="C592" s="94">
        <f>'VII-6. Labor Rates'!$D$28</f>
        <v>0</v>
      </c>
      <c r="D592" s="94">
        <f t="shared" si="10"/>
        <v>0</v>
      </c>
    </row>
    <row r="593" spans="1:4" ht="12.75">
      <c r="A593" s="191" t="s">
        <v>289</v>
      </c>
      <c r="B593" s="74"/>
      <c r="C593" s="94">
        <f>'VII-6. Labor Rates'!$D$28</f>
        <v>0</v>
      </c>
      <c r="D593" s="94">
        <f t="shared" si="10"/>
        <v>0</v>
      </c>
    </row>
    <row r="594" spans="1:4" ht="12.75">
      <c r="A594" s="191" t="s">
        <v>290</v>
      </c>
      <c r="B594" s="74"/>
      <c r="C594" s="94">
        <f>'VII-6. Labor Rates'!$D$28</f>
        <v>0</v>
      </c>
      <c r="D594" s="94">
        <f t="shared" si="10"/>
        <v>0</v>
      </c>
    </row>
    <row r="595" spans="1:4" ht="22.5">
      <c r="A595" s="191" t="s">
        <v>291</v>
      </c>
      <c r="B595" s="74"/>
      <c r="C595" s="94">
        <f>'VII-6. Labor Rates'!$D$28</f>
        <v>0</v>
      </c>
      <c r="D595" s="94">
        <f t="shared" si="10"/>
        <v>0</v>
      </c>
    </row>
    <row r="596" spans="1:14" ht="12.75">
      <c r="A596" s="191" t="s">
        <v>292</v>
      </c>
      <c r="B596" s="74"/>
      <c r="C596" s="94">
        <f>'VII-6. Labor Rates'!$D$28</f>
        <v>0</v>
      </c>
      <c r="D596" s="94">
        <f t="shared" si="10"/>
        <v>0</v>
      </c>
      <c r="F596" s="107"/>
      <c r="G596" s="107"/>
      <c r="H596" s="107"/>
      <c r="I596" s="107"/>
      <c r="J596" s="107"/>
      <c r="K596" s="107"/>
      <c r="L596" s="107"/>
      <c r="M596" s="107"/>
      <c r="N596" s="107"/>
    </row>
    <row r="597" spans="1:4" ht="12.75">
      <c r="A597" s="191" t="s">
        <v>296</v>
      </c>
      <c r="B597" s="74"/>
      <c r="C597" s="94">
        <f>'VII-6. Labor Rates'!$D$28</f>
        <v>0</v>
      </c>
      <c r="D597" s="94">
        <f t="shared" si="10"/>
        <v>0</v>
      </c>
    </row>
    <row r="598" spans="1:4" ht="12.75">
      <c r="A598" s="191" t="s">
        <v>297</v>
      </c>
      <c r="B598" s="74"/>
      <c r="C598" s="94">
        <f>'VII-6. Labor Rates'!$D$28</f>
        <v>0</v>
      </c>
      <c r="D598" s="94">
        <f t="shared" si="10"/>
        <v>0</v>
      </c>
    </row>
    <row r="599" spans="1:4" ht="12.75">
      <c r="A599" s="191" t="s">
        <v>298</v>
      </c>
      <c r="B599" s="74"/>
      <c r="C599" s="94">
        <f>'VII-6. Labor Rates'!$D$28</f>
        <v>0</v>
      </c>
      <c r="D599" s="94">
        <f t="shared" si="10"/>
        <v>0</v>
      </c>
    </row>
    <row r="600" spans="1:4" ht="12.75">
      <c r="A600" s="191" t="s">
        <v>299</v>
      </c>
      <c r="B600" s="74"/>
      <c r="C600" s="94">
        <f>'VII-6. Labor Rates'!$D$28</f>
        <v>0</v>
      </c>
      <c r="D600" s="94">
        <f t="shared" si="10"/>
        <v>0</v>
      </c>
    </row>
    <row r="601" spans="1:4" ht="12.75">
      <c r="A601" s="191" t="s">
        <v>300</v>
      </c>
      <c r="B601" s="74"/>
      <c r="C601" s="94">
        <f>'VII-6. Labor Rates'!$D$28</f>
        <v>0</v>
      </c>
      <c r="D601" s="94">
        <f t="shared" si="10"/>
        <v>0</v>
      </c>
    </row>
    <row r="602" spans="1:4" ht="12.75">
      <c r="A602" s="191" t="s">
        <v>301</v>
      </c>
      <c r="B602" s="74"/>
      <c r="C602" s="94">
        <f>'VII-6. Labor Rates'!$D$28</f>
        <v>0</v>
      </c>
      <c r="D602" s="94">
        <f t="shared" si="10"/>
        <v>0</v>
      </c>
    </row>
    <row r="603" spans="1:4" ht="12.75">
      <c r="A603" s="191" t="s">
        <v>302</v>
      </c>
      <c r="B603" s="74"/>
      <c r="C603" s="94">
        <f>'VII-6. Labor Rates'!$D$28</f>
        <v>0</v>
      </c>
      <c r="D603" s="94">
        <f t="shared" si="10"/>
        <v>0</v>
      </c>
    </row>
    <row r="604" spans="1:4" ht="12.75">
      <c r="A604" s="191" t="s">
        <v>304</v>
      </c>
      <c r="B604" s="74"/>
      <c r="C604" s="94">
        <f>'VII-6. Labor Rates'!$D$28</f>
        <v>0</v>
      </c>
      <c r="D604" s="94">
        <f t="shared" si="10"/>
        <v>0</v>
      </c>
    </row>
    <row r="605" spans="1:14" ht="12.75">
      <c r="A605" s="191" t="s">
        <v>305</v>
      </c>
      <c r="B605" s="74"/>
      <c r="C605" s="94">
        <f>'VII-6. Labor Rates'!$D$28</f>
        <v>0</v>
      </c>
      <c r="D605" s="94">
        <f t="shared" si="10"/>
        <v>0</v>
      </c>
      <c r="F605" s="107"/>
      <c r="G605" s="107"/>
      <c r="H605" s="107"/>
      <c r="I605" s="107"/>
      <c r="J605" s="107"/>
      <c r="K605" s="107"/>
      <c r="L605" s="107"/>
      <c r="M605" s="107"/>
      <c r="N605" s="107"/>
    </row>
    <row r="606" spans="1:4" ht="12.75">
      <c r="A606" s="191" t="s">
        <v>306</v>
      </c>
      <c r="B606" s="74"/>
      <c r="C606" s="94">
        <f>'VII-6. Labor Rates'!$D$28</f>
        <v>0</v>
      </c>
      <c r="D606" s="94">
        <f t="shared" si="10"/>
        <v>0</v>
      </c>
    </row>
    <row r="607" spans="1:4" ht="12.75">
      <c r="A607" s="191" t="s">
        <v>307</v>
      </c>
      <c r="B607" s="74"/>
      <c r="C607" s="94">
        <f>'VII-6. Labor Rates'!$D$28</f>
        <v>0</v>
      </c>
      <c r="D607" s="94">
        <f t="shared" si="10"/>
        <v>0</v>
      </c>
    </row>
    <row r="608" spans="1:4" ht="12.75">
      <c r="A608" s="191" t="s">
        <v>308</v>
      </c>
      <c r="B608" s="74"/>
      <c r="C608" s="94">
        <f>'VII-6. Labor Rates'!$D$28</f>
        <v>0</v>
      </c>
      <c r="D608" s="94">
        <f t="shared" si="10"/>
        <v>0</v>
      </c>
    </row>
    <row r="609" spans="1:4" ht="12.75">
      <c r="A609" s="191" t="s">
        <v>309</v>
      </c>
      <c r="B609" s="74"/>
      <c r="C609" s="94">
        <f>'VII-6. Labor Rates'!$D$28</f>
        <v>0</v>
      </c>
      <c r="D609" s="94">
        <f t="shared" si="10"/>
        <v>0</v>
      </c>
    </row>
    <row r="610" spans="1:4" ht="12.75">
      <c r="A610" s="191" t="s">
        <v>310</v>
      </c>
      <c r="B610" s="74"/>
      <c r="C610" s="94">
        <f>'VII-6. Labor Rates'!$D$28</f>
        <v>0</v>
      </c>
      <c r="D610" s="94">
        <f t="shared" si="10"/>
        <v>0</v>
      </c>
    </row>
    <row r="611" spans="1:4" ht="12.75">
      <c r="A611" s="191" t="s">
        <v>311</v>
      </c>
      <c r="B611" s="74"/>
      <c r="C611" s="94">
        <f>'VII-6. Labor Rates'!$D$28</f>
        <v>0</v>
      </c>
      <c r="D611" s="94">
        <f t="shared" si="10"/>
        <v>0</v>
      </c>
    </row>
    <row r="612" spans="1:4" ht="12.75">
      <c r="A612" s="191" t="s">
        <v>312</v>
      </c>
      <c r="B612" s="74"/>
      <c r="C612" s="94">
        <f>'VII-6. Labor Rates'!$D$28</f>
        <v>0</v>
      </c>
      <c r="D612" s="94">
        <f t="shared" si="10"/>
        <v>0</v>
      </c>
    </row>
    <row r="613" spans="1:4" ht="12.75">
      <c r="A613" s="191" t="s">
        <v>314</v>
      </c>
      <c r="B613" s="74"/>
      <c r="C613" s="94">
        <f>'VII-6. Labor Rates'!$D$28</f>
        <v>0</v>
      </c>
      <c r="D613" s="94">
        <f t="shared" si="10"/>
        <v>0</v>
      </c>
    </row>
    <row r="614" spans="1:4" ht="12.75">
      <c r="A614" s="191" t="s">
        <v>315</v>
      </c>
      <c r="B614" s="74"/>
      <c r="C614" s="94">
        <f>'VII-6. Labor Rates'!$D$28</f>
        <v>0</v>
      </c>
      <c r="D614" s="94">
        <f t="shared" si="10"/>
        <v>0</v>
      </c>
    </row>
    <row r="615" spans="1:4" ht="12.75">
      <c r="A615" s="191" t="s">
        <v>316</v>
      </c>
      <c r="B615" s="74"/>
      <c r="C615" s="94">
        <f>'VII-6. Labor Rates'!$D$28</f>
        <v>0</v>
      </c>
      <c r="D615" s="94">
        <f t="shared" si="10"/>
        <v>0</v>
      </c>
    </row>
    <row r="616" spans="1:4" ht="12.75">
      <c r="A616" s="191" t="s">
        <v>317</v>
      </c>
      <c r="B616" s="74"/>
      <c r="C616" s="94">
        <f>'VII-6. Labor Rates'!$D$28</f>
        <v>0</v>
      </c>
      <c r="D616" s="94">
        <f t="shared" si="10"/>
        <v>0</v>
      </c>
    </row>
    <row r="617" spans="1:14" ht="12.75">
      <c r="A617" s="191" t="s">
        <v>318</v>
      </c>
      <c r="B617" s="74"/>
      <c r="C617" s="94">
        <f>'VII-6. Labor Rates'!$D$28</f>
        <v>0</v>
      </c>
      <c r="D617" s="94">
        <f t="shared" si="10"/>
        <v>0</v>
      </c>
      <c r="F617" s="107"/>
      <c r="G617" s="107"/>
      <c r="H617" s="107"/>
      <c r="I617" s="107"/>
      <c r="J617" s="107"/>
      <c r="K617" s="107"/>
      <c r="L617" s="107"/>
      <c r="M617" s="107"/>
      <c r="N617" s="107"/>
    </row>
    <row r="618" spans="1:4" ht="12.75">
      <c r="A618" s="191" t="s">
        <v>320</v>
      </c>
      <c r="B618" s="74"/>
      <c r="C618" s="94">
        <f>'VII-6. Labor Rates'!$D$28</f>
        <v>0</v>
      </c>
      <c r="D618" s="94">
        <f t="shared" si="10"/>
        <v>0</v>
      </c>
    </row>
    <row r="619" spans="1:4" ht="12.75">
      <c r="A619" s="191" t="s">
        <v>323</v>
      </c>
      <c r="B619" s="74"/>
      <c r="C619" s="94">
        <f>'VII-6. Labor Rates'!$D$28</f>
        <v>0</v>
      </c>
      <c r="D619" s="94">
        <f t="shared" si="10"/>
        <v>0</v>
      </c>
    </row>
    <row r="620" spans="1:4" ht="12.75">
      <c r="A620" s="191" t="s">
        <v>324</v>
      </c>
      <c r="B620" s="74"/>
      <c r="C620" s="94">
        <f>'VII-6. Labor Rates'!$D$28</f>
        <v>0</v>
      </c>
      <c r="D620" s="94">
        <f t="shared" si="10"/>
        <v>0</v>
      </c>
    </row>
    <row r="621" spans="1:4" ht="12.75">
      <c r="A621" s="191" t="s">
        <v>325</v>
      </c>
      <c r="B621" s="74"/>
      <c r="C621" s="94">
        <f>'VII-6. Labor Rates'!$D$28</f>
        <v>0</v>
      </c>
      <c r="D621" s="94">
        <f t="shared" si="10"/>
        <v>0</v>
      </c>
    </row>
    <row r="622" spans="1:4" ht="12.75">
      <c r="A622" s="191" t="s">
        <v>326</v>
      </c>
      <c r="B622" s="74"/>
      <c r="C622" s="94">
        <f>'VII-6. Labor Rates'!$D$28</f>
        <v>0</v>
      </c>
      <c r="D622" s="94">
        <f t="shared" si="10"/>
        <v>0</v>
      </c>
    </row>
    <row r="623" spans="1:4" ht="12.75">
      <c r="A623" s="191" t="s">
        <v>327</v>
      </c>
      <c r="B623" s="74"/>
      <c r="C623" s="94">
        <f>'VII-6. Labor Rates'!$D$28</f>
        <v>0</v>
      </c>
      <c r="D623" s="94">
        <f t="shared" si="10"/>
        <v>0</v>
      </c>
    </row>
    <row r="624" spans="1:4" ht="22.5">
      <c r="A624" s="191" t="s">
        <v>328</v>
      </c>
      <c r="B624" s="74"/>
      <c r="C624" s="94">
        <f>'VII-6. Labor Rates'!$D$28</f>
        <v>0</v>
      </c>
      <c r="D624" s="94">
        <f t="shared" si="10"/>
        <v>0</v>
      </c>
    </row>
    <row r="625" spans="1:4" ht="12.75">
      <c r="A625" s="191" t="s">
        <v>329</v>
      </c>
      <c r="B625" s="74"/>
      <c r="C625" s="94">
        <f>'VII-6. Labor Rates'!$D$28</f>
        <v>0</v>
      </c>
      <c r="D625" s="94">
        <f t="shared" si="10"/>
        <v>0</v>
      </c>
    </row>
    <row r="626" spans="1:4" ht="12.75">
      <c r="A626" s="191" t="s">
        <v>330</v>
      </c>
      <c r="B626" s="74"/>
      <c r="C626" s="94">
        <f>'VII-6. Labor Rates'!$D$28</f>
        <v>0</v>
      </c>
      <c r="D626" s="94">
        <f t="shared" si="10"/>
        <v>0</v>
      </c>
    </row>
    <row r="627" spans="1:14" ht="12.75">
      <c r="A627" s="191" t="s">
        <v>331</v>
      </c>
      <c r="B627" s="74"/>
      <c r="C627" s="94">
        <f>'VII-6. Labor Rates'!$D$28</f>
        <v>0</v>
      </c>
      <c r="D627" s="94">
        <f t="shared" si="10"/>
        <v>0</v>
      </c>
      <c r="F627" s="107"/>
      <c r="G627" s="107"/>
      <c r="H627" s="107"/>
      <c r="I627" s="107"/>
      <c r="J627" s="107"/>
      <c r="K627" s="107"/>
      <c r="L627" s="107"/>
      <c r="M627" s="107"/>
      <c r="N627" s="107"/>
    </row>
    <row r="628" spans="1:4" ht="12.75">
      <c r="A628" s="191" t="s">
        <v>332</v>
      </c>
      <c r="B628" s="74"/>
      <c r="C628" s="94">
        <f>'VII-6. Labor Rates'!$D$28</f>
        <v>0</v>
      </c>
      <c r="D628" s="94">
        <f t="shared" si="10"/>
        <v>0</v>
      </c>
    </row>
    <row r="629" spans="1:4" ht="12.75">
      <c r="A629" s="191" t="s">
        <v>333</v>
      </c>
      <c r="B629" s="74"/>
      <c r="C629" s="94">
        <f>'VII-6. Labor Rates'!$D$28</f>
        <v>0</v>
      </c>
      <c r="D629" s="94">
        <f t="shared" si="10"/>
        <v>0</v>
      </c>
    </row>
    <row r="630" spans="1:4" ht="12.75">
      <c r="A630" s="191" t="s">
        <v>8</v>
      </c>
      <c r="B630" s="74"/>
      <c r="C630" s="94">
        <f>'VII-6. Labor Rates'!$D$28</f>
        <v>0</v>
      </c>
      <c r="D630" s="94">
        <f t="shared" si="10"/>
        <v>0</v>
      </c>
    </row>
    <row r="631" spans="1:8" ht="12.75">
      <c r="A631" s="194"/>
      <c r="B631" s="74"/>
      <c r="C631" s="94">
        <f>'VII-6. Labor Rates'!$D$52</f>
        <v>0</v>
      </c>
      <c r="D631" s="94">
        <f>B631*C631</f>
        <v>0</v>
      </c>
      <c r="F631" s="107"/>
      <c r="G631" s="109"/>
      <c r="H631" s="109"/>
    </row>
    <row r="632" spans="1:8" ht="12.75">
      <c r="A632" s="194"/>
      <c r="B632" s="74"/>
      <c r="C632" s="94">
        <f>'VII-6. Labor Rates'!$D$52</f>
        <v>0</v>
      </c>
      <c r="D632" s="94">
        <f>B632*C632</f>
        <v>0</v>
      </c>
      <c r="F632" s="107"/>
      <c r="G632" s="109"/>
      <c r="H632" s="109"/>
    </row>
    <row r="633" spans="1:8" ht="12.75">
      <c r="A633" s="194"/>
      <c r="B633" s="74"/>
      <c r="C633" s="94">
        <f>'VII-6. Labor Rates'!$D$52</f>
        <v>0</v>
      </c>
      <c r="D633" s="94">
        <f>B633*C633</f>
        <v>0</v>
      </c>
      <c r="F633" s="107"/>
      <c r="G633" s="109"/>
      <c r="H633" s="109"/>
    </row>
    <row r="634" spans="1:8" ht="12.75">
      <c r="A634" s="195" t="s">
        <v>15</v>
      </c>
      <c r="B634" s="60"/>
      <c r="C634" s="111"/>
      <c r="D634" s="112" t="s">
        <v>26</v>
      </c>
      <c r="F634" s="107"/>
      <c r="G634" s="107"/>
      <c r="H634" s="107"/>
    </row>
    <row r="635" spans="1:4" ht="12.75">
      <c r="A635" s="59" t="s">
        <v>42</v>
      </c>
      <c r="B635" s="75">
        <f>SUM(B578:B633)</f>
        <v>0</v>
      </c>
      <c r="C635" s="94">
        <f>'VII-6. Labor Rates'!$D$52</f>
        <v>0</v>
      </c>
      <c r="D635" s="94">
        <f>SUM(D578:D634)</f>
        <v>0</v>
      </c>
    </row>
    <row r="637" spans="1:4" s="3" customFormat="1" ht="12.75">
      <c r="A637" s="65" t="str">
        <f>A18</f>
        <v>Optional Configuration Project 11: Benefits Administration (COBRA)</v>
      </c>
      <c r="B637" s="110"/>
      <c r="C637" s="46"/>
      <c r="D637" s="31"/>
    </row>
    <row r="638" spans="1:4" ht="33.75">
      <c r="A638" s="58" t="s">
        <v>9</v>
      </c>
      <c r="B638" s="58" t="s">
        <v>14</v>
      </c>
      <c r="C638" s="28" t="s">
        <v>86</v>
      </c>
      <c r="D638" s="58" t="s">
        <v>41</v>
      </c>
    </row>
    <row r="639" spans="1:4" ht="12.75">
      <c r="A639" s="191" t="s">
        <v>265</v>
      </c>
      <c r="B639" s="74"/>
      <c r="C639" s="94">
        <f>'VII-6. Labor Rates'!$D$28</f>
        <v>0</v>
      </c>
      <c r="D639" s="94">
        <f>B639*C639</f>
        <v>0</v>
      </c>
    </row>
    <row r="640" spans="1:14" ht="12.75">
      <c r="A640" s="191" t="s">
        <v>266</v>
      </c>
      <c r="B640" s="74"/>
      <c r="C640" s="94">
        <f>'VII-6. Labor Rates'!$D$28</f>
        <v>0</v>
      </c>
      <c r="D640" s="94">
        <f aca="true" t="shared" si="11" ref="D640:D691">B640*C640</f>
        <v>0</v>
      </c>
      <c r="F640" s="107"/>
      <c r="G640" s="107"/>
      <c r="H640" s="107"/>
      <c r="I640" s="107"/>
      <c r="J640" s="107"/>
      <c r="K640" s="107"/>
      <c r="L640" s="107"/>
      <c r="M640" s="107"/>
      <c r="N640" s="107"/>
    </row>
    <row r="641" spans="1:4" ht="22.5">
      <c r="A641" s="191" t="s">
        <v>267</v>
      </c>
      <c r="B641" s="74"/>
      <c r="C641" s="94">
        <f>'VII-6. Labor Rates'!$D$28</f>
        <v>0</v>
      </c>
      <c r="D641" s="94">
        <f t="shared" si="11"/>
        <v>0</v>
      </c>
    </row>
    <row r="642" spans="1:4" ht="12.75">
      <c r="A642" s="191" t="s">
        <v>270</v>
      </c>
      <c r="B642" s="74"/>
      <c r="C642" s="94">
        <f>'VII-6. Labor Rates'!$D$28</f>
        <v>0</v>
      </c>
      <c r="D642" s="94">
        <f t="shared" si="11"/>
        <v>0</v>
      </c>
    </row>
    <row r="643" spans="1:4" ht="12.75">
      <c r="A643" s="191" t="s">
        <v>273</v>
      </c>
      <c r="B643" s="74"/>
      <c r="C643" s="94">
        <f>'VII-6. Labor Rates'!$D$28</f>
        <v>0</v>
      </c>
      <c r="D643" s="94">
        <f t="shared" si="11"/>
        <v>0</v>
      </c>
    </row>
    <row r="644" spans="1:4" ht="12.75">
      <c r="A644" s="191" t="s">
        <v>274</v>
      </c>
      <c r="B644" s="74"/>
      <c r="C644" s="94">
        <f>'VII-6. Labor Rates'!$D$28</f>
        <v>0</v>
      </c>
      <c r="D644" s="94">
        <f t="shared" si="11"/>
        <v>0</v>
      </c>
    </row>
    <row r="645" spans="1:4" ht="12.75">
      <c r="A645" s="191" t="s">
        <v>275</v>
      </c>
      <c r="B645" s="74"/>
      <c r="C645" s="94">
        <f>'VII-6. Labor Rates'!$D$28</f>
        <v>0</v>
      </c>
      <c r="D645" s="94">
        <f t="shared" si="11"/>
        <v>0</v>
      </c>
    </row>
    <row r="646" spans="1:4" ht="12.75">
      <c r="A646" s="191" t="s">
        <v>276</v>
      </c>
      <c r="B646" s="74"/>
      <c r="C646" s="94">
        <f>'VII-6. Labor Rates'!$D$28</f>
        <v>0</v>
      </c>
      <c r="D646" s="94">
        <f t="shared" si="11"/>
        <v>0</v>
      </c>
    </row>
    <row r="647" spans="1:4" ht="12.75">
      <c r="A647" s="191" t="s">
        <v>278</v>
      </c>
      <c r="B647" s="74"/>
      <c r="C647" s="94">
        <f>'VII-6. Labor Rates'!$D$28</f>
        <v>0</v>
      </c>
      <c r="D647" s="94">
        <f t="shared" si="11"/>
        <v>0</v>
      </c>
    </row>
    <row r="648" spans="1:4" ht="12.75">
      <c r="A648" s="191" t="s">
        <v>282</v>
      </c>
      <c r="B648" s="74"/>
      <c r="C648" s="94">
        <f>'VII-6. Labor Rates'!$D$28</f>
        <v>0</v>
      </c>
      <c r="D648" s="94">
        <f t="shared" si="11"/>
        <v>0</v>
      </c>
    </row>
    <row r="649" spans="1:4" ht="12.75">
      <c r="A649" s="191" t="s">
        <v>283</v>
      </c>
      <c r="B649" s="74"/>
      <c r="C649" s="94">
        <f>'VII-6. Labor Rates'!$D$28</f>
        <v>0</v>
      </c>
      <c r="D649" s="94">
        <f t="shared" si="11"/>
        <v>0</v>
      </c>
    </row>
    <row r="650" spans="1:4" ht="12.75">
      <c r="A650" s="191" t="s">
        <v>285</v>
      </c>
      <c r="B650" s="74"/>
      <c r="C650" s="94">
        <f>'VII-6. Labor Rates'!$D$28</f>
        <v>0</v>
      </c>
      <c r="D650" s="94">
        <f t="shared" si="11"/>
        <v>0</v>
      </c>
    </row>
    <row r="651" spans="1:4" ht="33.75">
      <c r="A651" s="191" t="s">
        <v>286</v>
      </c>
      <c r="B651" s="74"/>
      <c r="C651" s="94">
        <f>'VII-6. Labor Rates'!$D$28</f>
        <v>0</v>
      </c>
      <c r="D651" s="94">
        <f t="shared" si="11"/>
        <v>0</v>
      </c>
    </row>
    <row r="652" spans="1:4" ht="22.5">
      <c r="A652" s="191" t="s">
        <v>287</v>
      </c>
      <c r="B652" s="74"/>
      <c r="C652" s="94">
        <f>'VII-6. Labor Rates'!$D$28</f>
        <v>0</v>
      </c>
      <c r="D652" s="94">
        <f t="shared" si="11"/>
        <v>0</v>
      </c>
    </row>
    <row r="653" spans="1:4" ht="12.75">
      <c r="A653" s="191" t="s">
        <v>288</v>
      </c>
      <c r="B653" s="74"/>
      <c r="C653" s="94">
        <f>'VII-6. Labor Rates'!$D$28</f>
        <v>0</v>
      </c>
      <c r="D653" s="94">
        <f t="shared" si="11"/>
        <v>0</v>
      </c>
    </row>
    <row r="654" spans="1:4" ht="12.75">
      <c r="A654" s="191" t="s">
        <v>289</v>
      </c>
      <c r="B654" s="74"/>
      <c r="C654" s="94">
        <f>'VII-6. Labor Rates'!$D$28</f>
        <v>0</v>
      </c>
      <c r="D654" s="94">
        <f t="shared" si="11"/>
        <v>0</v>
      </c>
    </row>
    <row r="655" spans="1:4" ht="12.75">
      <c r="A655" s="191" t="s">
        <v>290</v>
      </c>
      <c r="B655" s="74"/>
      <c r="C655" s="94">
        <f>'VII-6. Labor Rates'!$D$28</f>
        <v>0</v>
      </c>
      <c r="D655" s="94">
        <f t="shared" si="11"/>
        <v>0</v>
      </c>
    </row>
    <row r="656" spans="1:4" ht="22.5">
      <c r="A656" s="191" t="s">
        <v>291</v>
      </c>
      <c r="B656" s="74"/>
      <c r="C656" s="94">
        <f>'VII-6. Labor Rates'!$D$28</f>
        <v>0</v>
      </c>
      <c r="D656" s="94">
        <f t="shared" si="11"/>
        <v>0</v>
      </c>
    </row>
    <row r="657" spans="1:14" ht="12.75">
      <c r="A657" s="191" t="s">
        <v>292</v>
      </c>
      <c r="B657" s="74"/>
      <c r="C657" s="94">
        <f>'VII-6. Labor Rates'!$D$28</f>
        <v>0</v>
      </c>
      <c r="D657" s="94">
        <f t="shared" si="11"/>
        <v>0</v>
      </c>
      <c r="F657" s="107"/>
      <c r="G657" s="107"/>
      <c r="H657" s="107"/>
      <c r="I657" s="107"/>
      <c r="J657" s="107"/>
      <c r="K657" s="107"/>
      <c r="L657" s="107"/>
      <c r="M657" s="107"/>
      <c r="N657" s="107"/>
    </row>
    <row r="658" spans="1:4" ht="12.75">
      <c r="A658" s="191" t="s">
        <v>296</v>
      </c>
      <c r="B658" s="74"/>
      <c r="C658" s="94">
        <f>'VII-6. Labor Rates'!$D$28</f>
        <v>0</v>
      </c>
      <c r="D658" s="94">
        <f t="shared" si="11"/>
        <v>0</v>
      </c>
    </row>
    <row r="659" spans="1:4" ht="12.75">
      <c r="A659" s="191" t="s">
        <v>297</v>
      </c>
      <c r="B659" s="74"/>
      <c r="C659" s="94">
        <f>'VII-6. Labor Rates'!$D$28</f>
        <v>0</v>
      </c>
      <c r="D659" s="94">
        <f t="shared" si="11"/>
        <v>0</v>
      </c>
    </row>
    <row r="660" spans="1:4" ht="12.75">
      <c r="A660" s="191" t="s">
        <v>298</v>
      </c>
      <c r="B660" s="74"/>
      <c r="C660" s="94">
        <f>'VII-6. Labor Rates'!$D$28</f>
        <v>0</v>
      </c>
      <c r="D660" s="94">
        <f t="shared" si="11"/>
        <v>0</v>
      </c>
    </row>
    <row r="661" spans="1:4" ht="12.75">
      <c r="A661" s="191" t="s">
        <v>299</v>
      </c>
      <c r="B661" s="74"/>
      <c r="C661" s="94">
        <f>'VII-6. Labor Rates'!$D$28</f>
        <v>0</v>
      </c>
      <c r="D661" s="94">
        <f t="shared" si="11"/>
        <v>0</v>
      </c>
    </row>
    <row r="662" spans="1:4" ht="12.75">
      <c r="A662" s="191" t="s">
        <v>300</v>
      </c>
      <c r="B662" s="74"/>
      <c r="C662" s="94">
        <f>'VII-6. Labor Rates'!$D$28</f>
        <v>0</v>
      </c>
      <c r="D662" s="94">
        <f t="shared" si="11"/>
        <v>0</v>
      </c>
    </row>
    <row r="663" spans="1:4" ht="12.75">
      <c r="A663" s="191" t="s">
        <v>301</v>
      </c>
      <c r="B663" s="74"/>
      <c r="C663" s="94">
        <f>'VII-6. Labor Rates'!$D$28</f>
        <v>0</v>
      </c>
      <c r="D663" s="94">
        <f t="shared" si="11"/>
        <v>0</v>
      </c>
    </row>
    <row r="664" spans="1:4" ht="12.75">
      <c r="A664" s="191" t="s">
        <v>302</v>
      </c>
      <c r="B664" s="74"/>
      <c r="C664" s="94">
        <f>'VII-6. Labor Rates'!$D$28</f>
        <v>0</v>
      </c>
      <c r="D664" s="94">
        <f t="shared" si="11"/>
        <v>0</v>
      </c>
    </row>
    <row r="665" spans="1:4" ht="12.75">
      <c r="A665" s="191" t="s">
        <v>304</v>
      </c>
      <c r="B665" s="74"/>
      <c r="C665" s="94">
        <f>'VII-6. Labor Rates'!$D$28</f>
        <v>0</v>
      </c>
      <c r="D665" s="94">
        <f t="shared" si="11"/>
        <v>0</v>
      </c>
    </row>
    <row r="666" spans="1:14" ht="12.75">
      <c r="A666" s="191" t="s">
        <v>305</v>
      </c>
      <c r="B666" s="74"/>
      <c r="C666" s="94">
        <f>'VII-6. Labor Rates'!$D$28</f>
        <v>0</v>
      </c>
      <c r="D666" s="94">
        <f t="shared" si="11"/>
        <v>0</v>
      </c>
      <c r="F666" s="107"/>
      <c r="G666" s="107"/>
      <c r="H666" s="107"/>
      <c r="I666" s="107"/>
      <c r="J666" s="107"/>
      <c r="K666" s="107"/>
      <c r="L666" s="107"/>
      <c r="M666" s="107"/>
      <c r="N666" s="107"/>
    </row>
    <row r="667" spans="1:4" ht="12.75">
      <c r="A667" s="191" t="s">
        <v>306</v>
      </c>
      <c r="B667" s="74"/>
      <c r="C667" s="94">
        <f>'VII-6. Labor Rates'!$D$28</f>
        <v>0</v>
      </c>
      <c r="D667" s="94">
        <f t="shared" si="11"/>
        <v>0</v>
      </c>
    </row>
    <row r="668" spans="1:4" ht="12.75">
      <c r="A668" s="191" t="s">
        <v>307</v>
      </c>
      <c r="B668" s="74"/>
      <c r="C668" s="94">
        <f>'VII-6. Labor Rates'!$D$28</f>
        <v>0</v>
      </c>
      <c r="D668" s="94">
        <f t="shared" si="11"/>
        <v>0</v>
      </c>
    </row>
    <row r="669" spans="1:4" ht="12.75">
      <c r="A669" s="191" t="s">
        <v>308</v>
      </c>
      <c r="B669" s="74"/>
      <c r="C669" s="94">
        <f>'VII-6. Labor Rates'!$D$28</f>
        <v>0</v>
      </c>
      <c r="D669" s="94">
        <f t="shared" si="11"/>
        <v>0</v>
      </c>
    </row>
    <row r="670" spans="1:4" ht="12.75">
      <c r="A670" s="191" t="s">
        <v>309</v>
      </c>
      <c r="B670" s="74"/>
      <c r="C670" s="94">
        <f>'VII-6. Labor Rates'!$D$28</f>
        <v>0</v>
      </c>
      <c r="D670" s="94">
        <f t="shared" si="11"/>
        <v>0</v>
      </c>
    </row>
    <row r="671" spans="1:4" ht="12.75">
      <c r="A671" s="191" t="s">
        <v>310</v>
      </c>
      <c r="B671" s="74"/>
      <c r="C671" s="94">
        <f>'VII-6. Labor Rates'!$D$28</f>
        <v>0</v>
      </c>
      <c r="D671" s="94">
        <f t="shared" si="11"/>
        <v>0</v>
      </c>
    </row>
    <row r="672" spans="1:4" ht="12.75">
      <c r="A672" s="191" t="s">
        <v>311</v>
      </c>
      <c r="B672" s="74"/>
      <c r="C672" s="94">
        <f>'VII-6. Labor Rates'!$D$28</f>
        <v>0</v>
      </c>
      <c r="D672" s="94">
        <f t="shared" si="11"/>
        <v>0</v>
      </c>
    </row>
    <row r="673" spans="1:4" ht="12.75">
      <c r="A673" s="191" t="s">
        <v>312</v>
      </c>
      <c r="B673" s="74"/>
      <c r="C673" s="94">
        <f>'VII-6. Labor Rates'!$D$28</f>
        <v>0</v>
      </c>
      <c r="D673" s="94">
        <f t="shared" si="11"/>
        <v>0</v>
      </c>
    </row>
    <row r="674" spans="1:4" ht="12.75">
      <c r="A674" s="191" t="s">
        <v>314</v>
      </c>
      <c r="B674" s="74"/>
      <c r="C674" s="94">
        <f>'VII-6. Labor Rates'!$D$28</f>
        <v>0</v>
      </c>
      <c r="D674" s="94">
        <f t="shared" si="11"/>
        <v>0</v>
      </c>
    </row>
    <row r="675" spans="1:4" ht="12.75">
      <c r="A675" s="191" t="s">
        <v>315</v>
      </c>
      <c r="B675" s="74"/>
      <c r="C675" s="94">
        <f>'VII-6. Labor Rates'!$D$28</f>
        <v>0</v>
      </c>
      <c r="D675" s="94">
        <f t="shared" si="11"/>
        <v>0</v>
      </c>
    </row>
    <row r="676" spans="1:4" ht="12.75">
      <c r="A676" s="191" t="s">
        <v>316</v>
      </c>
      <c r="B676" s="74"/>
      <c r="C676" s="94">
        <f>'VII-6. Labor Rates'!$D$28</f>
        <v>0</v>
      </c>
      <c r="D676" s="94">
        <f t="shared" si="11"/>
        <v>0</v>
      </c>
    </row>
    <row r="677" spans="1:4" ht="12.75">
      <c r="A677" s="191" t="s">
        <v>317</v>
      </c>
      <c r="B677" s="74"/>
      <c r="C677" s="94">
        <f>'VII-6. Labor Rates'!$D$28</f>
        <v>0</v>
      </c>
      <c r="D677" s="94">
        <f t="shared" si="11"/>
        <v>0</v>
      </c>
    </row>
    <row r="678" spans="1:14" ht="12.75">
      <c r="A678" s="191" t="s">
        <v>318</v>
      </c>
      <c r="B678" s="74"/>
      <c r="C678" s="94">
        <f>'VII-6. Labor Rates'!$D$28</f>
        <v>0</v>
      </c>
      <c r="D678" s="94">
        <f t="shared" si="11"/>
        <v>0</v>
      </c>
      <c r="F678" s="107"/>
      <c r="G678" s="107"/>
      <c r="H678" s="107"/>
      <c r="I678" s="107"/>
      <c r="J678" s="107"/>
      <c r="K678" s="107"/>
      <c r="L678" s="107"/>
      <c r="M678" s="107"/>
      <c r="N678" s="107"/>
    </row>
    <row r="679" spans="1:4" ht="12.75">
      <c r="A679" s="191" t="s">
        <v>320</v>
      </c>
      <c r="B679" s="74"/>
      <c r="C679" s="94">
        <f>'VII-6. Labor Rates'!$D$28</f>
        <v>0</v>
      </c>
      <c r="D679" s="94">
        <f t="shared" si="11"/>
        <v>0</v>
      </c>
    </row>
    <row r="680" spans="1:4" ht="12.75">
      <c r="A680" s="191" t="s">
        <v>323</v>
      </c>
      <c r="B680" s="74"/>
      <c r="C680" s="94">
        <f>'VII-6. Labor Rates'!$D$28</f>
        <v>0</v>
      </c>
      <c r="D680" s="94">
        <f t="shared" si="11"/>
        <v>0</v>
      </c>
    </row>
    <row r="681" spans="1:4" ht="12.75">
      <c r="A681" s="191" t="s">
        <v>324</v>
      </c>
      <c r="B681" s="74"/>
      <c r="C681" s="94">
        <f>'VII-6. Labor Rates'!$D$28</f>
        <v>0</v>
      </c>
      <c r="D681" s="94">
        <f t="shared" si="11"/>
        <v>0</v>
      </c>
    </row>
    <row r="682" spans="1:4" ht="12.75">
      <c r="A682" s="191" t="s">
        <v>325</v>
      </c>
      <c r="B682" s="74"/>
      <c r="C682" s="94">
        <f>'VII-6. Labor Rates'!$D$28</f>
        <v>0</v>
      </c>
      <c r="D682" s="94">
        <f t="shared" si="11"/>
        <v>0</v>
      </c>
    </row>
    <row r="683" spans="1:4" ht="12.75">
      <c r="A683" s="191" t="s">
        <v>326</v>
      </c>
      <c r="B683" s="74"/>
      <c r="C683" s="94">
        <f>'VII-6. Labor Rates'!$D$28</f>
        <v>0</v>
      </c>
      <c r="D683" s="94">
        <f t="shared" si="11"/>
        <v>0</v>
      </c>
    </row>
    <row r="684" spans="1:4" ht="12.75">
      <c r="A684" s="191" t="s">
        <v>327</v>
      </c>
      <c r="B684" s="74"/>
      <c r="C684" s="94">
        <f>'VII-6. Labor Rates'!$D$28</f>
        <v>0</v>
      </c>
      <c r="D684" s="94">
        <f t="shared" si="11"/>
        <v>0</v>
      </c>
    </row>
    <row r="685" spans="1:4" ht="22.5">
      <c r="A685" s="191" t="s">
        <v>328</v>
      </c>
      <c r="B685" s="74"/>
      <c r="C685" s="94">
        <f>'VII-6. Labor Rates'!$D$28</f>
        <v>0</v>
      </c>
      <c r="D685" s="94">
        <f t="shared" si="11"/>
        <v>0</v>
      </c>
    </row>
    <row r="686" spans="1:4" ht="12.75">
      <c r="A686" s="191" t="s">
        <v>329</v>
      </c>
      <c r="B686" s="74"/>
      <c r="C686" s="94">
        <f>'VII-6. Labor Rates'!$D$28</f>
        <v>0</v>
      </c>
      <c r="D686" s="94">
        <f t="shared" si="11"/>
        <v>0</v>
      </c>
    </row>
    <row r="687" spans="1:4" ht="12.75">
      <c r="A687" s="191" t="s">
        <v>330</v>
      </c>
      <c r="B687" s="74"/>
      <c r="C687" s="94">
        <f>'VII-6. Labor Rates'!$D$28</f>
        <v>0</v>
      </c>
      <c r="D687" s="94">
        <f t="shared" si="11"/>
        <v>0</v>
      </c>
    </row>
    <row r="688" spans="1:14" ht="12.75">
      <c r="A688" s="191" t="s">
        <v>331</v>
      </c>
      <c r="B688" s="74"/>
      <c r="C688" s="94">
        <f>'VII-6. Labor Rates'!$D$28</f>
        <v>0</v>
      </c>
      <c r="D688" s="94">
        <f t="shared" si="11"/>
        <v>0</v>
      </c>
      <c r="F688" s="107"/>
      <c r="G688" s="107"/>
      <c r="H688" s="107"/>
      <c r="I688" s="107"/>
      <c r="J688" s="107"/>
      <c r="K688" s="107"/>
      <c r="L688" s="107"/>
      <c r="M688" s="107"/>
      <c r="N688" s="107"/>
    </row>
    <row r="689" spans="1:4" ht="12.75">
      <c r="A689" s="191" t="s">
        <v>332</v>
      </c>
      <c r="B689" s="74"/>
      <c r="C689" s="94">
        <f>'VII-6. Labor Rates'!$D$28</f>
        <v>0</v>
      </c>
      <c r="D689" s="94">
        <f t="shared" si="11"/>
        <v>0</v>
      </c>
    </row>
    <row r="690" spans="1:4" ht="12.75">
      <c r="A690" s="191" t="s">
        <v>333</v>
      </c>
      <c r="B690" s="74"/>
      <c r="C690" s="94">
        <f>'VII-6. Labor Rates'!$D$28</f>
        <v>0</v>
      </c>
      <c r="D690" s="94">
        <f t="shared" si="11"/>
        <v>0</v>
      </c>
    </row>
    <row r="691" spans="1:4" ht="12.75">
      <c r="A691" s="191" t="s">
        <v>8</v>
      </c>
      <c r="B691" s="74"/>
      <c r="C691" s="94">
        <f>'VII-6. Labor Rates'!$D$28</f>
        <v>0</v>
      </c>
      <c r="D691" s="94">
        <f t="shared" si="11"/>
        <v>0</v>
      </c>
    </row>
    <row r="692" spans="1:8" ht="12.75">
      <c r="A692" s="194"/>
      <c r="B692" s="74"/>
      <c r="C692" s="94">
        <f>'VII-6. Labor Rates'!$D$52</f>
        <v>0</v>
      </c>
      <c r="D692" s="94">
        <f>B692*C692</f>
        <v>0</v>
      </c>
      <c r="F692" s="107"/>
      <c r="G692" s="109"/>
      <c r="H692" s="109"/>
    </row>
    <row r="693" spans="1:8" ht="12.75">
      <c r="A693" s="194"/>
      <c r="B693" s="74"/>
      <c r="C693" s="94">
        <f>'VII-6. Labor Rates'!$D$52</f>
        <v>0</v>
      </c>
      <c r="D693" s="94">
        <f>B693*C693</f>
        <v>0</v>
      </c>
      <c r="F693" s="107"/>
      <c r="G693" s="109"/>
      <c r="H693" s="109"/>
    </row>
    <row r="694" spans="1:8" ht="12.75">
      <c r="A694" s="194"/>
      <c r="B694" s="74"/>
      <c r="C694" s="94">
        <f>'VII-6. Labor Rates'!$D$52</f>
        <v>0</v>
      </c>
      <c r="D694" s="94">
        <f>B694*C694</f>
        <v>0</v>
      </c>
      <c r="F694" s="107"/>
      <c r="G694" s="109"/>
      <c r="H694" s="109"/>
    </row>
    <row r="695" spans="1:8" ht="12.75">
      <c r="A695" s="195" t="s">
        <v>15</v>
      </c>
      <c r="B695" s="60"/>
      <c r="C695" s="111"/>
      <c r="D695" s="112" t="s">
        <v>26</v>
      </c>
      <c r="F695" s="107"/>
      <c r="G695" s="107"/>
      <c r="H695" s="107"/>
    </row>
    <row r="696" spans="1:4" ht="12.75">
      <c r="A696" s="59" t="s">
        <v>42</v>
      </c>
      <c r="B696" s="75">
        <f>SUM(B639:B694)</f>
        <v>0</v>
      </c>
      <c r="C696" s="94">
        <f>'VII-6. Labor Rates'!$D$52</f>
        <v>0</v>
      </c>
      <c r="D696" s="94">
        <f>SUM(D639:D695)</f>
        <v>0</v>
      </c>
    </row>
    <row r="698" spans="1:4" s="3" customFormat="1" ht="12.75">
      <c r="A698" s="65" t="str">
        <f>A19</f>
        <v>Optional Configuration Project 12: Learning Solution</v>
      </c>
      <c r="B698" s="110"/>
      <c r="C698" s="46"/>
      <c r="D698" s="31"/>
    </row>
    <row r="699" spans="1:4" ht="33.75">
      <c r="A699" s="58" t="s">
        <v>9</v>
      </c>
      <c r="B699" s="58" t="s">
        <v>14</v>
      </c>
      <c r="C699" s="28" t="s">
        <v>86</v>
      </c>
      <c r="D699" s="58" t="s">
        <v>41</v>
      </c>
    </row>
    <row r="700" spans="1:4" ht="12.75">
      <c r="A700" s="191" t="s">
        <v>265</v>
      </c>
      <c r="B700" s="74"/>
      <c r="C700" s="94">
        <f>'VII-6. Labor Rates'!$D$28</f>
        <v>0</v>
      </c>
      <c r="D700" s="94">
        <f>B700*C700</f>
        <v>0</v>
      </c>
    </row>
    <row r="701" spans="1:14" ht="12.75">
      <c r="A701" s="191" t="s">
        <v>266</v>
      </c>
      <c r="B701" s="74"/>
      <c r="C701" s="94">
        <f>'VII-6. Labor Rates'!$D$28</f>
        <v>0</v>
      </c>
      <c r="D701" s="94">
        <f aca="true" t="shared" si="12" ref="D701:D752">B701*C701</f>
        <v>0</v>
      </c>
      <c r="F701" s="107"/>
      <c r="G701" s="107"/>
      <c r="H701" s="107"/>
      <c r="I701" s="107"/>
      <c r="J701" s="107"/>
      <c r="K701" s="107"/>
      <c r="L701" s="107"/>
      <c r="M701" s="107"/>
      <c r="N701" s="107"/>
    </row>
    <row r="702" spans="1:4" ht="22.5">
      <c r="A702" s="191" t="s">
        <v>267</v>
      </c>
      <c r="B702" s="74"/>
      <c r="C702" s="94">
        <f>'VII-6. Labor Rates'!$D$28</f>
        <v>0</v>
      </c>
      <c r="D702" s="94">
        <f t="shared" si="12"/>
        <v>0</v>
      </c>
    </row>
    <row r="703" spans="1:4" ht="12.75">
      <c r="A703" s="191" t="s">
        <v>270</v>
      </c>
      <c r="B703" s="74"/>
      <c r="C703" s="94">
        <f>'VII-6. Labor Rates'!$D$28</f>
        <v>0</v>
      </c>
      <c r="D703" s="94">
        <f t="shared" si="12"/>
        <v>0</v>
      </c>
    </row>
    <row r="704" spans="1:4" ht="12.75">
      <c r="A704" s="191" t="s">
        <v>273</v>
      </c>
      <c r="B704" s="74"/>
      <c r="C704" s="94">
        <f>'VII-6. Labor Rates'!$D$28</f>
        <v>0</v>
      </c>
      <c r="D704" s="94">
        <f t="shared" si="12"/>
        <v>0</v>
      </c>
    </row>
    <row r="705" spans="1:4" ht="12.75">
      <c r="A705" s="191" t="s">
        <v>274</v>
      </c>
      <c r="B705" s="74"/>
      <c r="C705" s="94">
        <f>'VII-6. Labor Rates'!$D$28</f>
        <v>0</v>
      </c>
      <c r="D705" s="94">
        <f t="shared" si="12"/>
        <v>0</v>
      </c>
    </row>
    <row r="706" spans="1:4" ht="12.75">
      <c r="A706" s="191" t="s">
        <v>275</v>
      </c>
      <c r="B706" s="74"/>
      <c r="C706" s="94">
        <f>'VII-6. Labor Rates'!$D$28</f>
        <v>0</v>
      </c>
      <c r="D706" s="94">
        <f t="shared" si="12"/>
        <v>0</v>
      </c>
    </row>
    <row r="707" spans="1:4" ht="12.75">
      <c r="A707" s="191" t="s">
        <v>276</v>
      </c>
      <c r="B707" s="74"/>
      <c r="C707" s="94">
        <f>'VII-6. Labor Rates'!$D$28</f>
        <v>0</v>
      </c>
      <c r="D707" s="94">
        <f t="shared" si="12"/>
        <v>0</v>
      </c>
    </row>
    <row r="708" spans="1:4" ht="12.75">
      <c r="A708" s="191" t="s">
        <v>278</v>
      </c>
      <c r="B708" s="74"/>
      <c r="C708" s="94">
        <f>'VII-6. Labor Rates'!$D$28</f>
        <v>0</v>
      </c>
      <c r="D708" s="94">
        <f t="shared" si="12"/>
        <v>0</v>
      </c>
    </row>
    <row r="709" spans="1:4" ht="12.75">
      <c r="A709" s="191" t="s">
        <v>282</v>
      </c>
      <c r="B709" s="74"/>
      <c r="C709" s="94">
        <f>'VII-6. Labor Rates'!$D$28</f>
        <v>0</v>
      </c>
      <c r="D709" s="94">
        <f t="shared" si="12"/>
        <v>0</v>
      </c>
    </row>
    <row r="710" spans="1:4" ht="12.75">
      <c r="A710" s="191" t="s">
        <v>283</v>
      </c>
      <c r="B710" s="74"/>
      <c r="C710" s="94">
        <f>'VII-6. Labor Rates'!$D$28</f>
        <v>0</v>
      </c>
      <c r="D710" s="94">
        <f t="shared" si="12"/>
        <v>0</v>
      </c>
    </row>
    <row r="711" spans="1:4" ht="12.75">
      <c r="A711" s="191" t="s">
        <v>285</v>
      </c>
      <c r="B711" s="74"/>
      <c r="C711" s="94">
        <f>'VII-6. Labor Rates'!$D$28</f>
        <v>0</v>
      </c>
      <c r="D711" s="94">
        <f t="shared" si="12"/>
        <v>0</v>
      </c>
    </row>
    <row r="712" spans="1:4" ht="33.75">
      <c r="A712" s="191" t="s">
        <v>286</v>
      </c>
      <c r="B712" s="74"/>
      <c r="C712" s="94">
        <f>'VII-6. Labor Rates'!$D$28</f>
        <v>0</v>
      </c>
      <c r="D712" s="94">
        <f t="shared" si="12"/>
        <v>0</v>
      </c>
    </row>
    <row r="713" spans="1:4" ht="22.5">
      <c r="A713" s="191" t="s">
        <v>287</v>
      </c>
      <c r="B713" s="74"/>
      <c r="C713" s="94">
        <f>'VII-6. Labor Rates'!$D$28</f>
        <v>0</v>
      </c>
      <c r="D713" s="94">
        <f t="shared" si="12"/>
        <v>0</v>
      </c>
    </row>
    <row r="714" spans="1:4" ht="12.75">
      <c r="A714" s="191" t="s">
        <v>288</v>
      </c>
      <c r="B714" s="74"/>
      <c r="C714" s="94">
        <f>'VII-6. Labor Rates'!$D$28</f>
        <v>0</v>
      </c>
      <c r="D714" s="94">
        <f t="shared" si="12"/>
        <v>0</v>
      </c>
    </row>
    <row r="715" spans="1:4" ht="12.75">
      <c r="A715" s="191" t="s">
        <v>289</v>
      </c>
      <c r="B715" s="74"/>
      <c r="C715" s="94">
        <f>'VII-6. Labor Rates'!$D$28</f>
        <v>0</v>
      </c>
      <c r="D715" s="94">
        <f t="shared" si="12"/>
        <v>0</v>
      </c>
    </row>
    <row r="716" spans="1:4" ht="12.75">
      <c r="A716" s="191" t="s">
        <v>290</v>
      </c>
      <c r="B716" s="74"/>
      <c r="C716" s="94">
        <f>'VII-6. Labor Rates'!$D$28</f>
        <v>0</v>
      </c>
      <c r="D716" s="94">
        <f t="shared" si="12"/>
        <v>0</v>
      </c>
    </row>
    <row r="717" spans="1:4" ht="22.5">
      <c r="A717" s="191" t="s">
        <v>291</v>
      </c>
      <c r="B717" s="74"/>
      <c r="C717" s="94">
        <f>'VII-6. Labor Rates'!$D$28</f>
        <v>0</v>
      </c>
      <c r="D717" s="94">
        <f t="shared" si="12"/>
        <v>0</v>
      </c>
    </row>
    <row r="718" spans="1:14" ht="12.75">
      <c r="A718" s="191" t="s">
        <v>292</v>
      </c>
      <c r="B718" s="74"/>
      <c r="C718" s="94">
        <f>'VII-6. Labor Rates'!$D$28</f>
        <v>0</v>
      </c>
      <c r="D718" s="94">
        <f t="shared" si="12"/>
        <v>0</v>
      </c>
      <c r="F718" s="107"/>
      <c r="G718" s="107"/>
      <c r="H718" s="107"/>
      <c r="I718" s="107"/>
      <c r="J718" s="107"/>
      <c r="K718" s="107"/>
      <c r="L718" s="107"/>
      <c r="M718" s="107"/>
      <c r="N718" s="107"/>
    </row>
    <row r="719" spans="1:4" ht="12.75">
      <c r="A719" s="191" t="s">
        <v>296</v>
      </c>
      <c r="B719" s="74"/>
      <c r="C719" s="94">
        <f>'VII-6. Labor Rates'!$D$28</f>
        <v>0</v>
      </c>
      <c r="D719" s="94">
        <f t="shared" si="12"/>
        <v>0</v>
      </c>
    </row>
    <row r="720" spans="1:4" ht="12.75">
      <c r="A720" s="191" t="s">
        <v>297</v>
      </c>
      <c r="B720" s="74"/>
      <c r="C720" s="94">
        <f>'VII-6. Labor Rates'!$D$28</f>
        <v>0</v>
      </c>
      <c r="D720" s="94">
        <f t="shared" si="12"/>
        <v>0</v>
      </c>
    </row>
    <row r="721" spans="1:4" ht="12.75">
      <c r="A721" s="191" t="s">
        <v>298</v>
      </c>
      <c r="B721" s="74"/>
      <c r="C721" s="94">
        <f>'VII-6. Labor Rates'!$D$28</f>
        <v>0</v>
      </c>
      <c r="D721" s="94">
        <f t="shared" si="12"/>
        <v>0</v>
      </c>
    </row>
    <row r="722" spans="1:4" ht="12.75">
      <c r="A722" s="191" t="s">
        <v>299</v>
      </c>
      <c r="B722" s="74"/>
      <c r="C722" s="94">
        <f>'VII-6. Labor Rates'!$D$28</f>
        <v>0</v>
      </c>
      <c r="D722" s="94">
        <f t="shared" si="12"/>
        <v>0</v>
      </c>
    </row>
    <row r="723" spans="1:4" ht="12.75">
      <c r="A723" s="191" t="s">
        <v>300</v>
      </c>
      <c r="B723" s="74"/>
      <c r="C723" s="94">
        <f>'VII-6. Labor Rates'!$D$28</f>
        <v>0</v>
      </c>
      <c r="D723" s="94">
        <f t="shared" si="12"/>
        <v>0</v>
      </c>
    </row>
    <row r="724" spans="1:4" ht="12.75">
      <c r="A724" s="191" t="s">
        <v>301</v>
      </c>
      <c r="B724" s="74"/>
      <c r="C724" s="94">
        <f>'VII-6. Labor Rates'!$D$28</f>
        <v>0</v>
      </c>
      <c r="D724" s="94">
        <f t="shared" si="12"/>
        <v>0</v>
      </c>
    </row>
    <row r="725" spans="1:4" ht="12.75">
      <c r="A725" s="191" t="s">
        <v>302</v>
      </c>
      <c r="B725" s="74"/>
      <c r="C725" s="94">
        <f>'VII-6. Labor Rates'!$D$28</f>
        <v>0</v>
      </c>
      <c r="D725" s="94">
        <f t="shared" si="12"/>
        <v>0</v>
      </c>
    </row>
    <row r="726" spans="1:4" ht="12.75">
      <c r="A726" s="191" t="s">
        <v>304</v>
      </c>
      <c r="B726" s="74"/>
      <c r="C726" s="94">
        <f>'VII-6. Labor Rates'!$D$28</f>
        <v>0</v>
      </c>
      <c r="D726" s="94">
        <f t="shared" si="12"/>
        <v>0</v>
      </c>
    </row>
    <row r="727" spans="1:14" ht="12.75">
      <c r="A727" s="191" t="s">
        <v>305</v>
      </c>
      <c r="B727" s="74"/>
      <c r="C727" s="94">
        <f>'VII-6. Labor Rates'!$D$28</f>
        <v>0</v>
      </c>
      <c r="D727" s="94">
        <f t="shared" si="12"/>
        <v>0</v>
      </c>
      <c r="F727" s="107"/>
      <c r="G727" s="107"/>
      <c r="H727" s="107"/>
      <c r="I727" s="107"/>
      <c r="J727" s="107"/>
      <c r="K727" s="107"/>
      <c r="L727" s="107"/>
      <c r="M727" s="107"/>
      <c r="N727" s="107"/>
    </row>
    <row r="728" spans="1:4" ht="12.75">
      <c r="A728" s="191" t="s">
        <v>306</v>
      </c>
      <c r="B728" s="74"/>
      <c r="C728" s="94">
        <f>'VII-6. Labor Rates'!$D$28</f>
        <v>0</v>
      </c>
      <c r="D728" s="94">
        <f t="shared" si="12"/>
        <v>0</v>
      </c>
    </row>
    <row r="729" spans="1:4" ht="12.75">
      <c r="A729" s="191" t="s">
        <v>307</v>
      </c>
      <c r="B729" s="74"/>
      <c r="C729" s="94">
        <f>'VII-6. Labor Rates'!$D$28</f>
        <v>0</v>
      </c>
      <c r="D729" s="94">
        <f t="shared" si="12"/>
        <v>0</v>
      </c>
    </row>
    <row r="730" spans="1:4" ht="12.75">
      <c r="A730" s="191" t="s">
        <v>308</v>
      </c>
      <c r="B730" s="74"/>
      <c r="C730" s="94">
        <f>'VII-6. Labor Rates'!$D$28</f>
        <v>0</v>
      </c>
      <c r="D730" s="94">
        <f t="shared" si="12"/>
        <v>0</v>
      </c>
    </row>
    <row r="731" spans="1:4" ht="12.75">
      <c r="A731" s="191" t="s">
        <v>309</v>
      </c>
      <c r="B731" s="74"/>
      <c r="C731" s="94">
        <f>'VII-6. Labor Rates'!$D$28</f>
        <v>0</v>
      </c>
      <c r="D731" s="94">
        <f t="shared" si="12"/>
        <v>0</v>
      </c>
    </row>
    <row r="732" spans="1:4" ht="12.75">
      <c r="A732" s="191" t="s">
        <v>310</v>
      </c>
      <c r="B732" s="74"/>
      <c r="C732" s="94">
        <f>'VII-6. Labor Rates'!$D$28</f>
        <v>0</v>
      </c>
      <c r="D732" s="94">
        <f t="shared" si="12"/>
        <v>0</v>
      </c>
    </row>
    <row r="733" spans="1:4" ht="12.75">
      <c r="A733" s="191" t="s">
        <v>311</v>
      </c>
      <c r="B733" s="74"/>
      <c r="C733" s="94">
        <f>'VII-6. Labor Rates'!$D$28</f>
        <v>0</v>
      </c>
      <c r="D733" s="94">
        <f t="shared" si="12"/>
        <v>0</v>
      </c>
    </row>
    <row r="734" spans="1:4" ht="12.75">
      <c r="A734" s="191" t="s">
        <v>312</v>
      </c>
      <c r="B734" s="74"/>
      <c r="C734" s="94">
        <f>'VII-6. Labor Rates'!$D$28</f>
        <v>0</v>
      </c>
      <c r="D734" s="94">
        <f t="shared" si="12"/>
        <v>0</v>
      </c>
    </row>
    <row r="735" spans="1:4" ht="12.75">
      <c r="A735" s="191" t="s">
        <v>314</v>
      </c>
      <c r="B735" s="74"/>
      <c r="C735" s="94">
        <f>'VII-6. Labor Rates'!$D$28</f>
        <v>0</v>
      </c>
      <c r="D735" s="94">
        <f t="shared" si="12"/>
        <v>0</v>
      </c>
    </row>
    <row r="736" spans="1:4" ht="12.75">
      <c r="A736" s="191" t="s">
        <v>315</v>
      </c>
      <c r="B736" s="74"/>
      <c r="C736" s="94">
        <f>'VII-6. Labor Rates'!$D$28</f>
        <v>0</v>
      </c>
      <c r="D736" s="94">
        <f t="shared" si="12"/>
        <v>0</v>
      </c>
    </row>
    <row r="737" spans="1:4" ht="12.75">
      <c r="A737" s="191" t="s">
        <v>316</v>
      </c>
      <c r="B737" s="74"/>
      <c r="C737" s="94">
        <f>'VII-6. Labor Rates'!$D$28</f>
        <v>0</v>
      </c>
      <c r="D737" s="94">
        <f t="shared" si="12"/>
        <v>0</v>
      </c>
    </row>
    <row r="738" spans="1:4" ht="12.75">
      <c r="A738" s="191" t="s">
        <v>317</v>
      </c>
      <c r="B738" s="74"/>
      <c r="C738" s="94">
        <f>'VII-6. Labor Rates'!$D$28</f>
        <v>0</v>
      </c>
      <c r="D738" s="94">
        <f t="shared" si="12"/>
        <v>0</v>
      </c>
    </row>
    <row r="739" spans="1:14" ht="12.75">
      <c r="A739" s="191" t="s">
        <v>318</v>
      </c>
      <c r="B739" s="74"/>
      <c r="C739" s="94">
        <f>'VII-6. Labor Rates'!$D$28</f>
        <v>0</v>
      </c>
      <c r="D739" s="94">
        <f t="shared" si="12"/>
        <v>0</v>
      </c>
      <c r="F739" s="107"/>
      <c r="G739" s="107"/>
      <c r="H739" s="107"/>
      <c r="I739" s="107"/>
      <c r="J739" s="107"/>
      <c r="K739" s="107"/>
      <c r="L739" s="107"/>
      <c r="M739" s="107"/>
      <c r="N739" s="107"/>
    </row>
    <row r="740" spans="1:4" ht="12.75">
      <c r="A740" s="191" t="s">
        <v>320</v>
      </c>
      <c r="B740" s="74"/>
      <c r="C740" s="94">
        <f>'VII-6. Labor Rates'!$D$28</f>
        <v>0</v>
      </c>
      <c r="D740" s="94">
        <f t="shared" si="12"/>
        <v>0</v>
      </c>
    </row>
    <row r="741" spans="1:4" ht="12.75">
      <c r="A741" s="191" t="s">
        <v>323</v>
      </c>
      <c r="B741" s="74"/>
      <c r="C741" s="94">
        <f>'VII-6. Labor Rates'!$D$28</f>
        <v>0</v>
      </c>
      <c r="D741" s="94">
        <f t="shared" si="12"/>
        <v>0</v>
      </c>
    </row>
    <row r="742" spans="1:4" ht="12.75">
      <c r="A742" s="191" t="s">
        <v>324</v>
      </c>
      <c r="B742" s="74"/>
      <c r="C742" s="94">
        <f>'VII-6. Labor Rates'!$D$28</f>
        <v>0</v>
      </c>
      <c r="D742" s="94">
        <f t="shared" si="12"/>
        <v>0</v>
      </c>
    </row>
    <row r="743" spans="1:4" ht="12.75">
      <c r="A743" s="191" t="s">
        <v>325</v>
      </c>
      <c r="B743" s="74"/>
      <c r="C743" s="94">
        <f>'VII-6. Labor Rates'!$D$28</f>
        <v>0</v>
      </c>
      <c r="D743" s="94">
        <f t="shared" si="12"/>
        <v>0</v>
      </c>
    </row>
    <row r="744" spans="1:4" ht="12.75">
      <c r="A744" s="191" t="s">
        <v>326</v>
      </c>
      <c r="B744" s="74"/>
      <c r="C744" s="94">
        <f>'VII-6. Labor Rates'!$D$28</f>
        <v>0</v>
      </c>
      <c r="D744" s="94">
        <f t="shared" si="12"/>
        <v>0</v>
      </c>
    </row>
    <row r="745" spans="1:4" ht="12.75">
      <c r="A745" s="191" t="s">
        <v>327</v>
      </c>
      <c r="B745" s="74"/>
      <c r="C745" s="94">
        <f>'VII-6. Labor Rates'!$D$28</f>
        <v>0</v>
      </c>
      <c r="D745" s="94">
        <f t="shared" si="12"/>
        <v>0</v>
      </c>
    </row>
    <row r="746" spans="1:4" ht="22.5">
      <c r="A746" s="191" t="s">
        <v>328</v>
      </c>
      <c r="B746" s="74"/>
      <c r="C746" s="94">
        <f>'VII-6. Labor Rates'!$D$28</f>
        <v>0</v>
      </c>
      <c r="D746" s="94">
        <f t="shared" si="12"/>
        <v>0</v>
      </c>
    </row>
    <row r="747" spans="1:4" ht="12.75">
      <c r="A747" s="191" t="s">
        <v>329</v>
      </c>
      <c r="B747" s="74"/>
      <c r="C747" s="94">
        <f>'VII-6. Labor Rates'!$D$28</f>
        <v>0</v>
      </c>
      <c r="D747" s="94">
        <f t="shared" si="12"/>
        <v>0</v>
      </c>
    </row>
    <row r="748" spans="1:4" ht="12.75">
      <c r="A748" s="191" t="s">
        <v>330</v>
      </c>
      <c r="B748" s="74"/>
      <c r="C748" s="94">
        <f>'VII-6. Labor Rates'!$D$28</f>
        <v>0</v>
      </c>
      <c r="D748" s="94">
        <f t="shared" si="12"/>
        <v>0</v>
      </c>
    </row>
    <row r="749" spans="1:14" ht="12.75">
      <c r="A749" s="191" t="s">
        <v>331</v>
      </c>
      <c r="B749" s="74"/>
      <c r="C749" s="94">
        <f>'VII-6. Labor Rates'!$D$28</f>
        <v>0</v>
      </c>
      <c r="D749" s="94">
        <f t="shared" si="12"/>
        <v>0</v>
      </c>
      <c r="F749" s="107"/>
      <c r="G749" s="107"/>
      <c r="H749" s="107"/>
      <c r="I749" s="107"/>
      <c r="J749" s="107"/>
      <c r="K749" s="107"/>
      <c r="L749" s="107"/>
      <c r="M749" s="107"/>
      <c r="N749" s="107"/>
    </row>
    <row r="750" spans="1:4" ht="12.75">
      <c r="A750" s="191" t="s">
        <v>332</v>
      </c>
      <c r="B750" s="74"/>
      <c r="C750" s="94">
        <f>'VII-6. Labor Rates'!$D$28</f>
        <v>0</v>
      </c>
      <c r="D750" s="94">
        <f t="shared" si="12"/>
        <v>0</v>
      </c>
    </row>
    <row r="751" spans="1:4" ht="12.75">
      <c r="A751" s="191" t="s">
        <v>333</v>
      </c>
      <c r="B751" s="74"/>
      <c r="C751" s="94">
        <f>'VII-6. Labor Rates'!$D$28</f>
        <v>0</v>
      </c>
      <c r="D751" s="94">
        <f t="shared" si="12"/>
        <v>0</v>
      </c>
    </row>
    <row r="752" spans="1:4" ht="12.75">
      <c r="A752" s="191" t="s">
        <v>8</v>
      </c>
      <c r="B752" s="74"/>
      <c r="C752" s="94">
        <f>'VII-6. Labor Rates'!$D$28</f>
        <v>0</v>
      </c>
      <c r="D752" s="94">
        <f t="shared" si="12"/>
        <v>0</v>
      </c>
    </row>
    <row r="753" spans="1:8" ht="12.75">
      <c r="A753" s="194"/>
      <c r="B753" s="74"/>
      <c r="C753" s="94">
        <f>'VII-6. Labor Rates'!$D$52</f>
        <v>0</v>
      </c>
      <c r="D753" s="94">
        <f>B753*C753</f>
        <v>0</v>
      </c>
      <c r="F753" s="107"/>
      <c r="G753" s="109"/>
      <c r="H753" s="109"/>
    </row>
    <row r="754" spans="1:8" ht="12.75">
      <c r="A754" s="194"/>
      <c r="B754" s="74"/>
      <c r="C754" s="94">
        <f>'VII-6. Labor Rates'!$D$52</f>
        <v>0</v>
      </c>
      <c r="D754" s="94">
        <f>B754*C754</f>
        <v>0</v>
      </c>
      <c r="F754" s="107"/>
      <c r="G754" s="109"/>
      <c r="H754" s="109"/>
    </row>
    <row r="755" spans="1:8" ht="12.75">
      <c r="A755" s="194"/>
      <c r="B755" s="74"/>
      <c r="C755" s="94">
        <f>'VII-6. Labor Rates'!$D$52</f>
        <v>0</v>
      </c>
      <c r="D755" s="94">
        <f>B755*C755</f>
        <v>0</v>
      </c>
      <c r="F755" s="107"/>
      <c r="G755" s="109"/>
      <c r="H755" s="109"/>
    </row>
    <row r="756" spans="1:8" ht="12.75">
      <c r="A756" s="195" t="s">
        <v>15</v>
      </c>
      <c r="B756" s="60"/>
      <c r="C756" s="111"/>
      <c r="D756" s="112" t="s">
        <v>26</v>
      </c>
      <c r="F756" s="107"/>
      <c r="G756" s="107"/>
      <c r="H756" s="107"/>
    </row>
    <row r="757" spans="1:4" ht="12.75">
      <c r="A757" s="59" t="s">
        <v>42</v>
      </c>
      <c r="B757" s="75">
        <f>SUM(B700:B755)</f>
        <v>0</v>
      </c>
      <c r="C757" s="94">
        <f>'VII-6. Labor Rates'!$D$52</f>
        <v>0</v>
      </c>
      <c r="D757" s="94">
        <f>SUM(D700:D756)</f>
        <v>0</v>
      </c>
    </row>
    <row r="759" spans="1:4" s="3" customFormat="1" ht="12.75">
      <c r="A759" s="65" t="str">
        <f>A20</f>
        <v>Optional Configuration Project 13: Performance Management</v>
      </c>
      <c r="B759" s="110"/>
      <c r="C759" s="46"/>
      <c r="D759" s="31"/>
    </row>
    <row r="760" spans="1:4" ht="33.75">
      <c r="A760" s="58" t="s">
        <v>9</v>
      </c>
      <c r="B760" s="58" t="s">
        <v>14</v>
      </c>
      <c r="C760" s="28" t="s">
        <v>86</v>
      </c>
      <c r="D760" s="58" t="s">
        <v>41</v>
      </c>
    </row>
    <row r="761" spans="1:4" ht="12.75">
      <c r="A761" s="191" t="s">
        <v>265</v>
      </c>
      <c r="B761" s="74"/>
      <c r="C761" s="94">
        <f>'VII-6. Labor Rates'!$D$28</f>
        <v>0</v>
      </c>
      <c r="D761" s="94">
        <f>B761*C761</f>
        <v>0</v>
      </c>
    </row>
    <row r="762" spans="1:14" ht="12.75">
      <c r="A762" s="191" t="s">
        <v>266</v>
      </c>
      <c r="B762" s="74"/>
      <c r="C762" s="94">
        <f>'VII-6. Labor Rates'!$D$28</f>
        <v>0</v>
      </c>
      <c r="D762" s="94">
        <f aca="true" t="shared" si="13" ref="D762:D813">B762*C762</f>
        <v>0</v>
      </c>
      <c r="F762" s="107"/>
      <c r="G762" s="107"/>
      <c r="H762" s="107"/>
      <c r="I762" s="107"/>
      <c r="J762" s="107"/>
      <c r="K762" s="107"/>
      <c r="L762" s="107"/>
      <c r="M762" s="107"/>
      <c r="N762" s="107"/>
    </row>
    <row r="763" spans="1:4" ht="22.5">
      <c r="A763" s="191" t="s">
        <v>267</v>
      </c>
      <c r="B763" s="74"/>
      <c r="C763" s="94">
        <f>'VII-6. Labor Rates'!$D$28</f>
        <v>0</v>
      </c>
      <c r="D763" s="94">
        <f t="shared" si="13"/>
        <v>0</v>
      </c>
    </row>
    <row r="764" spans="1:4" ht="12.75">
      <c r="A764" s="191" t="s">
        <v>270</v>
      </c>
      <c r="B764" s="74"/>
      <c r="C764" s="94">
        <f>'VII-6. Labor Rates'!$D$28</f>
        <v>0</v>
      </c>
      <c r="D764" s="94">
        <f t="shared" si="13"/>
        <v>0</v>
      </c>
    </row>
    <row r="765" spans="1:4" ht="12.75">
      <c r="A765" s="191" t="s">
        <v>273</v>
      </c>
      <c r="B765" s="74"/>
      <c r="C765" s="94">
        <f>'VII-6. Labor Rates'!$D$28</f>
        <v>0</v>
      </c>
      <c r="D765" s="94">
        <f t="shared" si="13"/>
        <v>0</v>
      </c>
    </row>
    <row r="766" spans="1:4" ht="12.75">
      <c r="A766" s="191" t="s">
        <v>274</v>
      </c>
      <c r="B766" s="74"/>
      <c r="C766" s="94">
        <f>'VII-6. Labor Rates'!$D$28</f>
        <v>0</v>
      </c>
      <c r="D766" s="94">
        <f t="shared" si="13"/>
        <v>0</v>
      </c>
    </row>
    <row r="767" spans="1:4" ht="12.75">
      <c r="A767" s="191" t="s">
        <v>275</v>
      </c>
      <c r="B767" s="74"/>
      <c r="C767" s="94">
        <f>'VII-6. Labor Rates'!$D$28</f>
        <v>0</v>
      </c>
      <c r="D767" s="94">
        <f t="shared" si="13"/>
        <v>0</v>
      </c>
    </row>
    <row r="768" spans="1:4" ht="12.75">
      <c r="A768" s="191" t="s">
        <v>276</v>
      </c>
      <c r="B768" s="74"/>
      <c r="C768" s="94">
        <f>'VII-6. Labor Rates'!$D$28</f>
        <v>0</v>
      </c>
      <c r="D768" s="94">
        <f t="shared" si="13"/>
        <v>0</v>
      </c>
    </row>
    <row r="769" spans="1:4" ht="12.75">
      <c r="A769" s="191" t="s">
        <v>278</v>
      </c>
      <c r="B769" s="74"/>
      <c r="C769" s="94">
        <f>'VII-6. Labor Rates'!$D$28</f>
        <v>0</v>
      </c>
      <c r="D769" s="94">
        <f t="shared" si="13"/>
        <v>0</v>
      </c>
    </row>
    <row r="770" spans="1:4" ht="12.75">
      <c r="A770" s="191" t="s">
        <v>282</v>
      </c>
      <c r="B770" s="74"/>
      <c r="C770" s="94">
        <f>'VII-6. Labor Rates'!$D$28</f>
        <v>0</v>
      </c>
      <c r="D770" s="94">
        <f t="shared" si="13"/>
        <v>0</v>
      </c>
    </row>
    <row r="771" spans="1:4" ht="12.75">
      <c r="A771" s="191" t="s">
        <v>283</v>
      </c>
      <c r="B771" s="74"/>
      <c r="C771" s="94">
        <f>'VII-6. Labor Rates'!$D$28</f>
        <v>0</v>
      </c>
      <c r="D771" s="94">
        <f t="shared" si="13"/>
        <v>0</v>
      </c>
    </row>
    <row r="772" spans="1:4" ht="12.75">
      <c r="A772" s="191" t="s">
        <v>285</v>
      </c>
      <c r="B772" s="74"/>
      <c r="C772" s="94">
        <f>'VII-6. Labor Rates'!$D$28</f>
        <v>0</v>
      </c>
      <c r="D772" s="94">
        <f t="shared" si="13"/>
        <v>0</v>
      </c>
    </row>
    <row r="773" spans="1:4" ht="33.75">
      <c r="A773" s="191" t="s">
        <v>286</v>
      </c>
      <c r="B773" s="74"/>
      <c r="C773" s="94">
        <f>'VII-6. Labor Rates'!$D$28</f>
        <v>0</v>
      </c>
      <c r="D773" s="94">
        <f t="shared" si="13"/>
        <v>0</v>
      </c>
    </row>
    <row r="774" spans="1:4" ht="22.5">
      <c r="A774" s="191" t="s">
        <v>287</v>
      </c>
      <c r="B774" s="74"/>
      <c r="C774" s="94">
        <f>'VII-6. Labor Rates'!$D$28</f>
        <v>0</v>
      </c>
      <c r="D774" s="94">
        <f t="shared" si="13"/>
        <v>0</v>
      </c>
    </row>
    <row r="775" spans="1:4" ht="12.75">
      <c r="A775" s="191" t="s">
        <v>288</v>
      </c>
      <c r="B775" s="74"/>
      <c r="C775" s="94">
        <f>'VII-6. Labor Rates'!$D$28</f>
        <v>0</v>
      </c>
      <c r="D775" s="94">
        <f t="shared" si="13"/>
        <v>0</v>
      </c>
    </row>
    <row r="776" spans="1:4" ht="12.75">
      <c r="A776" s="191" t="s">
        <v>289</v>
      </c>
      <c r="B776" s="74"/>
      <c r="C776" s="94">
        <f>'VII-6. Labor Rates'!$D$28</f>
        <v>0</v>
      </c>
      <c r="D776" s="94">
        <f t="shared" si="13"/>
        <v>0</v>
      </c>
    </row>
    <row r="777" spans="1:4" ht="12.75">
      <c r="A777" s="191" t="s">
        <v>290</v>
      </c>
      <c r="B777" s="74"/>
      <c r="C777" s="94">
        <f>'VII-6. Labor Rates'!$D$28</f>
        <v>0</v>
      </c>
      <c r="D777" s="94">
        <f t="shared" si="13"/>
        <v>0</v>
      </c>
    </row>
    <row r="778" spans="1:4" ht="22.5">
      <c r="A778" s="191" t="s">
        <v>291</v>
      </c>
      <c r="B778" s="74"/>
      <c r="C778" s="94">
        <f>'VII-6. Labor Rates'!$D$28</f>
        <v>0</v>
      </c>
      <c r="D778" s="94">
        <f t="shared" si="13"/>
        <v>0</v>
      </c>
    </row>
    <row r="779" spans="1:14" ht="12.75">
      <c r="A779" s="191" t="s">
        <v>292</v>
      </c>
      <c r="B779" s="74"/>
      <c r="C779" s="94">
        <f>'VII-6. Labor Rates'!$D$28</f>
        <v>0</v>
      </c>
      <c r="D779" s="94">
        <f t="shared" si="13"/>
        <v>0</v>
      </c>
      <c r="F779" s="107"/>
      <c r="G779" s="107"/>
      <c r="H779" s="107"/>
      <c r="I779" s="107"/>
      <c r="J779" s="107"/>
      <c r="K779" s="107"/>
      <c r="L779" s="107"/>
      <c r="M779" s="107"/>
      <c r="N779" s="107"/>
    </row>
    <row r="780" spans="1:4" ht="12.75">
      <c r="A780" s="191" t="s">
        <v>296</v>
      </c>
      <c r="B780" s="74"/>
      <c r="C780" s="94">
        <f>'VII-6. Labor Rates'!$D$28</f>
        <v>0</v>
      </c>
      <c r="D780" s="94">
        <f t="shared" si="13"/>
        <v>0</v>
      </c>
    </row>
    <row r="781" spans="1:4" ht="12.75">
      <c r="A781" s="191" t="s">
        <v>297</v>
      </c>
      <c r="B781" s="74"/>
      <c r="C781" s="94">
        <f>'VII-6. Labor Rates'!$D$28</f>
        <v>0</v>
      </c>
      <c r="D781" s="94">
        <f t="shared" si="13"/>
        <v>0</v>
      </c>
    </row>
    <row r="782" spans="1:4" ht="12.75">
      <c r="A782" s="191" t="s">
        <v>298</v>
      </c>
      <c r="B782" s="74"/>
      <c r="C782" s="94">
        <f>'VII-6. Labor Rates'!$D$28</f>
        <v>0</v>
      </c>
      <c r="D782" s="94">
        <f t="shared" si="13"/>
        <v>0</v>
      </c>
    </row>
    <row r="783" spans="1:4" ht="12.75">
      <c r="A783" s="191" t="s">
        <v>299</v>
      </c>
      <c r="B783" s="74"/>
      <c r="C783" s="94">
        <f>'VII-6. Labor Rates'!$D$28</f>
        <v>0</v>
      </c>
      <c r="D783" s="94">
        <f t="shared" si="13"/>
        <v>0</v>
      </c>
    </row>
    <row r="784" spans="1:4" ht="12.75">
      <c r="A784" s="191" t="s">
        <v>300</v>
      </c>
      <c r="B784" s="74"/>
      <c r="C784" s="94">
        <f>'VII-6. Labor Rates'!$D$28</f>
        <v>0</v>
      </c>
      <c r="D784" s="94">
        <f t="shared" si="13"/>
        <v>0</v>
      </c>
    </row>
    <row r="785" spans="1:4" ht="12.75">
      <c r="A785" s="191" t="s">
        <v>301</v>
      </c>
      <c r="B785" s="74"/>
      <c r="C785" s="94">
        <f>'VII-6. Labor Rates'!$D$28</f>
        <v>0</v>
      </c>
      <c r="D785" s="94">
        <f t="shared" si="13"/>
        <v>0</v>
      </c>
    </row>
    <row r="786" spans="1:4" ht="12.75">
      <c r="A786" s="191" t="s">
        <v>302</v>
      </c>
      <c r="B786" s="74"/>
      <c r="C786" s="94">
        <f>'VII-6. Labor Rates'!$D$28</f>
        <v>0</v>
      </c>
      <c r="D786" s="94">
        <f t="shared" si="13"/>
        <v>0</v>
      </c>
    </row>
    <row r="787" spans="1:4" ht="12.75">
      <c r="A787" s="191" t="s">
        <v>304</v>
      </c>
      <c r="B787" s="74"/>
      <c r="C787" s="94">
        <f>'VII-6. Labor Rates'!$D$28</f>
        <v>0</v>
      </c>
      <c r="D787" s="94">
        <f t="shared" si="13"/>
        <v>0</v>
      </c>
    </row>
    <row r="788" spans="1:14" ht="12.75">
      <c r="A788" s="191" t="s">
        <v>305</v>
      </c>
      <c r="B788" s="74"/>
      <c r="C788" s="94">
        <f>'VII-6. Labor Rates'!$D$28</f>
        <v>0</v>
      </c>
      <c r="D788" s="94">
        <f t="shared" si="13"/>
        <v>0</v>
      </c>
      <c r="F788" s="107"/>
      <c r="G788" s="107"/>
      <c r="H788" s="107"/>
      <c r="I788" s="107"/>
      <c r="J788" s="107"/>
      <c r="K788" s="107"/>
      <c r="L788" s="107"/>
      <c r="M788" s="107"/>
      <c r="N788" s="107"/>
    </row>
    <row r="789" spans="1:4" ht="12.75">
      <c r="A789" s="191" t="s">
        <v>306</v>
      </c>
      <c r="B789" s="74"/>
      <c r="C789" s="94">
        <f>'VII-6. Labor Rates'!$D$28</f>
        <v>0</v>
      </c>
      <c r="D789" s="94">
        <f t="shared" si="13"/>
        <v>0</v>
      </c>
    </row>
    <row r="790" spans="1:4" ht="12.75">
      <c r="A790" s="191" t="s">
        <v>307</v>
      </c>
      <c r="B790" s="74"/>
      <c r="C790" s="94">
        <f>'VII-6. Labor Rates'!$D$28</f>
        <v>0</v>
      </c>
      <c r="D790" s="94">
        <f t="shared" si="13"/>
        <v>0</v>
      </c>
    </row>
    <row r="791" spans="1:4" ht="12.75">
      <c r="A791" s="191" t="s">
        <v>308</v>
      </c>
      <c r="B791" s="74"/>
      <c r="C791" s="94">
        <f>'VII-6. Labor Rates'!$D$28</f>
        <v>0</v>
      </c>
      <c r="D791" s="94">
        <f t="shared" si="13"/>
        <v>0</v>
      </c>
    </row>
    <row r="792" spans="1:4" ht="12.75">
      <c r="A792" s="191" t="s">
        <v>309</v>
      </c>
      <c r="B792" s="74"/>
      <c r="C792" s="94">
        <f>'VII-6. Labor Rates'!$D$28</f>
        <v>0</v>
      </c>
      <c r="D792" s="94">
        <f t="shared" si="13"/>
        <v>0</v>
      </c>
    </row>
    <row r="793" spans="1:4" ht="12.75">
      <c r="A793" s="191" t="s">
        <v>310</v>
      </c>
      <c r="B793" s="74"/>
      <c r="C793" s="94">
        <f>'VII-6. Labor Rates'!$D$28</f>
        <v>0</v>
      </c>
      <c r="D793" s="94">
        <f t="shared" si="13"/>
        <v>0</v>
      </c>
    </row>
    <row r="794" spans="1:4" ht="12.75">
      <c r="A794" s="191" t="s">
        <v>311</v>
      </c>
      <c r="B794" s="74"/>
      <c r="C794" s="94">
        <f>'VII-6. Labor Rates'!$D$28</f>
        <v>0</v>
      </c>
      <c r="D794" s="94">
        <f t="shared" si="13"/>
        <v>0</v>
      </c>
    </row>
    <row r="795" spans="1:4" ht="12.75">
      <c r="A795" s="191" t="s">
        <v>312</v>
      </c>
      <c r="B795" s="74"/>
      <c r="C795" s="94">
        <f>'VII-6. Labor Rates'!$D$28</f>
        <v>0</v>
      </c>
      <c r="D795" s="94">
        <f t="shared" si="13"/>
        <v>0</v>
      </c>
    </row>
    <row r="796" spans="1:4" ht="12.75">
      <c r="A796" s="191" t="s">
        <v>314</v>
      </c>
      <c r="B796" s="74"/>
      <c r="C796" s="94">
        <f>'VII-6. Labor Rates'!$D$28</f>
        <v>0</v>
      </c>
      <c r="D796" s="94">
        <f t="shared" si="13"/>
        <v>0</v>
      </c>
    </row>
    <row r="797" spans="1:4" ht="12.75">
      <c r="A797" s="191" t="s">
        <v>315</v>
      </c>
      <c r="B797" s="74"/>
      <c r="C797" s="94">
        <f>'VII-6. Labor Rates'!$D$28</f>
        <v>0</v>
      </c>
      <c r="D797" s="94">
        <f t="shared" si="13"/>
        <v>0</v>
      </c>
    </row>
    <row r="798" spans="1:4" ht="12.75">
      <c r="A798" s="191" t="s">
        <v>316</v>
      </c>
      <c r="B798" s="74"/>
      <c r="C798" s="94">
        <f>'VII-6. Labor Rates'!$D$28</f>
        <v>0</v>
      </c>
      <c r="D798" s="94">
        <f t="shared" si="13"/>
        <v>0</v>
      </c>
    </row>
    <row r="799" spans="1:4" ht="12.75">
      <c r="A799" s="191" t="s">
        <v>317</v>
      </c>
      <c r="B799" s="74"/>
      <c r="C799" s="94">
        <f>'VII-6. Labor Rates'!$D$28</f>
        <v>0</v>
      </c>
      <c r="D799" s="94">
        <f t="shared" si="13"/>
        <v>0</v>
      </c>
    </row>
    <row r="800" spans="1:14" ht="12.75">
      <c r="A800" s="191" t="s">
        <v>318</v>
      </c>
      <c r="B800" s="74"/>
      <c r="C800" s="94">
        <f>'VII-6. Labor Rates'!$D$28</f>
        <v>0</v>
      </c>
      <c r="D800" s="94">
        <f t="shared" si="13"/>
        <v>0</v>
      </c>
      <c r="F800" s="107"/>
      <c r="G800" s="107"/>
      <c r="H800" s="107"/>
      <c r="I800" s="107"/>
      <c r="J800" s="107"/>
      <c r="K800" s="107"/>
      <c r="L800" s="107"/>
      <c r="M800" s="107"/>
      <c r="N800" s="107"/>
    </row>
    <row r="801" spans="1:4" ht="12.75">
      <c r="A801" s="191" t="s">
        <v>320</v>
      </c>
      <c r="B801" s="74"/>
      <c r="C801" s="94">
        <f>'VII-6. Labor Rates'!$D$28</f>
        <v>0</v>
      </c>
      <c r="D801" s="94">
        <f t="shared" si="13"/>
        <v>0</v>
      </c>
    </row>
    <row r="802" spans="1:4" ht="12.75">
      <c r="A802" s="191" t="s">
        <v>323</v>
      </c>
      <c r="B802" s="74"/>
      <c r="C802" s="94">
        <f>'VII-6. Labor Rates'!$D$28</f>
        <v>0</v>
      </c>
      <c r="D802" s="94">
        <f t="shared" si="13"/>
        <v>0</v>
      </c>
    </row>
    <row r="803" spans="1:4" ht="12.75">
      <c r="A803" s="191" t="s">
        <v>324</v>
      </c>
      <c r="B803" s="74"/>
      <c r="C803" s="94">
        <f>'VII-6. Labor Rates'!$D$28</f>
        <v>0</v>
      </c>
      <c r="D803" s="94">
        <f t="shared" si="13"/>
        <v>0</v>
      </c>
    </row>
    <row r="804" spans="1:4" ht="12.75">
      <c r="A804" s="191" t="s">
        <v>325</v>
      </c>
      <c r="B804" s="74"/>
      <c r="C804" s="94">
        <f>'VII-6. Labor Rates'!$D$28</f>
        <v>0</v>
      </c>
      <c r="D804" s="94">
        <f t="shared" si="13"/>
        <v>0</v>
      </c>
    </row>
    <row r="805" spans="1:4" ht="12.75">
      <c r="A805" s="191" t="s">
        <v>326</v>
      </c>
      <c r="B805" s="74"/>
      <c r="C805" s="94">
        <f>'VII-6. Labor Rates'!$D$28</f>
        <v>0</v>
      </c>
      <c r="D805" s="94">
        <f t="shared" si="13"/>
        <v>0</v>
      </c>
    </row>
    <row r="806" spans="1:4" ht="12.75">
      <c r="A806" s="191" t="s">
        <v>327</v>
      </c>
      <c r="B806" s="74"/>
      <c r="C806" s="94">
        <f>'VII-6. Labor Rates'!$D$28</f>
        <v>0</v>
      </c>
      <c r="D806" s="94">
        <f t="shared" si="13"/>
        <v>0</v>
      </c>
    </row>
    <row r="807" spans="1:4" ht="22.5">
      <c r="A807" s="191" t="s">
        <v>328</v>
      </c>
      <c r="B807" s="74"/>
      <c r="C807" s="94">
        <f>'VII-6. Labor Rates'!$D$28</f>
        <v>0</v>
      </c>
      <c r="D807" s="94">
        <f t="shared" si="13"/>
        <v>0</v>
      </c>
    </row>
    <row r="808" spans="1:4" ht="12.75">
      <c r="A808" s="191" t="s">
        <v>329</v>
      </c>
      <c r="B808" s="74"/>
      <c r="C808" s="94">
        <f>'VII-6. Labor Rates'!$D$28</f>
        <v>0</v>
      </c>
      <c r="D808" s="94">
        <f t="shared" si="13"/>
        <v>0</v>
      </c>
    </row>
    <row r="809" spans="1:4" ht="12.75">
      <c r="A809" s="191" t="s">
        <v>330</v>
      </c>
      <c r="B809" s="74"/>
      <c r="C809" s="94">
        <f>'VII-6. Labor Rates'!$D$28</f>
        <v>0</v>
      </c>
      <c r="D809" s="94">
        <f t="shared" si="13"/>
        <v>0</v>
      </c>
    </row>
    <row r="810" spans="1:14" ht="12.75">
      <c r="A810" s="191" t="s">
        <v>331</v>
      </c>
      <c r="B810" s="74"/>
      <c r="C810" s="94">
        <f>'VII-6. Labor Rates'!$D$28</f>
        <v>0</v>
      </c>
      <c r="D810" s="94">
        <f t="shared" si="13"/>
        <v>0</v>
      </c>
      <c r="F810" s="107"/>
      <c r="G810" s="107"/>
      <c r="H810" s="107"/>
      <c r="I810" s="107"/>
      <c r="J810" s="107"/>
      <c r="K810" s="107"/>
      <c r="L810" s="107"/>
      <c r="M810" s="107"/>
      <c r="N810" s="107"/>
    </row>
    <row r="811" spans="1:4" ht="12.75">
      <c r="A811" s="191" t="s">
        <v>332</v>
      </c>
      <c r="B811" s="74"/>
      <c r="C811" s="94">
        <f>'VII-6. Labor Rates'!$D$28</f>
        <v>0</v>
      </c>
      <c r="D811" s="94">
        <f t="shared" si="13"/>
        <v>0</v>
      </c>
    </row>
    <row r="812" spans="1:4" ht="12.75">
      <c r="A812" s="191" t="s">
        <v>333</v>
      </c>
      <c r="B812" s="74"/>
      <c r="C812" s="94">
        <f>'VII-6. Labor Rates'!$D$28</f>
        <v>0</v>
      </c>
      <c r="D812" s="94">
        <f t="shared" si="13"/>
        <v>0</v>
      </c>
    </row>
    <row r="813" spans="1:4" ht="12.75">
      <c r="A813" s="191" t="s">
        <v>8</v>
      </c>
      <c r="B813" s="74"/>
      <c r="C813" s="94">
        <f>'VII-6. Labor Rates'!$D$28</f>
        <v>0</v>
      </c>
      <c r="D813" s="94">
        <f t="shared" si="13"/>
        <v>0</v>
      </c>
    </row>
    <row r="814" spans="1:8" ht="12.75">
      <c r="A814" s="194"/>
      <c r="B814" s="74"/>
      <c r="C814" s="94">
        <f>'VII-6. Labor Rates'!$D$52</f>
        <v>0</v>
      </c>
      <c r="D814" s="94">
        <f>B814*C814</f>
        <v>0</v>
      </c>
      <c r="F814" s="107"/>
      <c r="G814" s="109"/>
      <c r="H814" s="109"/>
    </row>
    <row r="815" spans="1:8" ht="12.75">
      <c r="A815" s="194"/>
      <c r="B815" s="74"/>
      <c r="C815" s="94">
        <f>'VII-6. Labor Rates'!$D$52</f>
        <v>0</v>
      </c>
      <c r="D815" s="94">
        <f>B815*C815</f>
        <v>0</v>
      </c>
      <c r="F815" s="107"/>
      <c r="G815" s="109"/>
      <c r="H815" s="109"/>
    </row>
    <row r="816" spans="1:8" ht="12.75">
      <c r="A816" s="194"/>
      <c r="B816" s="74"/>
      <c r="C816" s="94">
        <f>'VII-6. Labor Rates'!$D$52</f>
        <v>0</v>
      </c>
      <c r="D816" s="94">
        <f>B816*C816</f>
        <v>0</v>
      </c>
      <c r="F816" s="107"/>
      <c r="G816" s="109"/>
      <c r="H816" s="109"/>
    </row>
    <row r="817" spans="1:8" ht="12.75">
      <c r="A817" s="195" t="s">
        <v>15</v>
      </c>
      <c r="B817" s="60"/>
      <c r="C817" s="111"/>
      <c r="D817" s="112" t="s">
        <v>26</v>
      </c>
      <c r="F817" s="107"/>
      <c r="G817" s="107"/>
      <c r="H817" s="107"/>
    </row>
    <row r="818" spans="1:4" ht="12.75">
      <c r="A818" s="59" t="s">
        <v>42</v>
      </c>
      <c r="B818" s="75">
        <f>SUM(B761:B816)</f>
        <v>0</v>
      </c>
      <c r="C818" s="94">
        <f>'VII-6. Labor Rates'!$D$52</f>
        <v>0</v>
      </c>
      <c r="D818" s="94">
        <f>SUM(D761:D817)</f>
        <v>0</v>
      </c>
    </row>
    <row r="820" spans="1:4" s="3" customFormat="1" ht="12.75">
      <c r="A820" s="65" t="str">
        <f>A21</f>
        <v>Optional Configuration Project 14: Recruitment</v>
      </c>
      <c r="B820" s="110"/>
      <c r="C820" s="46"/>
      <c r="D820" s="31"/>
    </row>
    <row r="821" spans="1:4" ht="33.75">
      <c r="A821" s="58" t="s">
        <v>9</v>
      </c>
      <c r="B821" s="58" t="s">
        <v>14</v>
      </c>
      <c r="C821" s="28" t="s">
        <v>86</v>
      </c>
      <c r="D821" s="58" t="s">
        <v>41</v>
      </c>
    </row>
    <row r="822" spans="1:4" ht="12.75">
      <c r="A822" s="191" t="s">
        <v>265</v>
      </c>
      <c r="B822" s="74"/>
      <c r="C822" s="94">
        <f>'VII-6. Labor Rates'!$D$28</f>
        <v>0</v>
      </c>
      <c r="D822" s="94">
        <f>B822*C822</f>
        <v>0</v>
      </c>
    </row>
    <row r="823" spans="1:14" ht="12.75">
      <c r="A823" s="191" t="s">
        <v>266</v>
      </c>
      <c r="B823" s="74"/>
      <c r="C823" s="94">
        <f>'VII-6. Labor Rates'!$D$28</f>
        <v>0</v>
      </c>
      <c r="D823" s="94">
        <f aca="true" t="shared" si="14" ref="D823:D874">B823*C823</f>
        <v>0</v>
      </c>
      <c r="F823" s="107"/>
      <c r="G823" s="107"/>
      <c r="H823" s="107"/>
      <c r="I823" s="107"/>
      <c r="J823" s="107"/>
      <c r="K823" s="107"/>
      <c r="L823" s="107"/>
      <c r="M823" s="107"/>
      <c r="N823" s="107"/>
    </row>
    <row r="824" spans="1:4" ht="22.5">
      <c r="A824" s="191" t="s">
        <v>267</v>
      </c>
      <c r="B824" s="74"/>
      <c r="C824" s="94">
        <f>'VII-6. Labor Rates'!$D$28</f>
        <v>0</v>
      </c>
      <c r="D824" s="94">
        <f t="shared" si="14"/>
        <v>0</v>
      </c>
    </row>
    <row r="825" spans="1:4" ht="12.75">
      <c r="A825" s="191" t="s">
        <v>270</v>
      </c>
      <c r="B825" s="74"/>
      <c r="C825" s="94">
        <f>'VII-6. Labor Rates'!$D$28</f>
        <v>0</v>
      </c>
      <c r="D825" s="94">
        <f t="shared" si="14"/>
        <v>0</v>
      </c>
    </row>
    <row r="826" spans="1:4" ht="12.75">
      <c r="A826" s="191" t="s">
        <v>273</v>
      </c>
      <c r="B826" s="74"/>
      <c r="C826" s="94">
        <f>'VII-6. Labor Rates'!$D$28</f>
        <v>0</v>
      </c>
      <c r="D826" s="94">
        <f t="shared" si="14"/>
        <v>0</v>
      </c>
    </row>
    <row r="827" spans="1:4" ht="12.75">
      <c r="A827" s="191" t="s">
        <v>274</v>
      </c>
      <c r="B827" s="74"/>
      <c r="C827" s="94">
        <f>'VII-6. Labor Rates'!$D$28</f>
        <v>0</v>
      </c>
      <c r="D827" s="94">
        <f t="shared" si="14"/>
        <v>0</v>
      </c>
    </row>
    <row r="828" spans="1:4" ht="12.75">
      <c r="A828" s="191" t="s">
        <v>275</v>
      </c>
      <c r="B828" s="74"/>
      <c r="C828" s="94">
        <f>'VII-6. Labor Rates'!$D$28</f>
        <v>0</v>
      </c>
      <c r="D828" s="94">
        <f t="shared" si="14"/>
        <v>0</v>
      </c>
    </row>
    <row r="829" spans="1:4" ht="12.75">
      <c r="A829" s="191" t="s">
        <v>276</v>
      </c>
      <c r="B829" s="74"/>
      <c r="C829" s="94">
        <f>'VII-6. Labor Rates'!$D$28</f>
        <v>0</v>
      </c>
      <c r="D829" s="94">
        <f t="shared" si="14"/>
        <v>0</v>
      </c>
    </row>
    <row r="830" spans="1:4" ht="12.75">
      <c r="A830" s="191" t="s">
        <v>278</v>
      </c>
      <c r="B830" s="74"/>
      <c r="C830" s="94">
        <f>'VII-6. Labor Rates'!$D$28</f>
        <v>0</v>
      </c>
      <c r="D830" s="94">
        <f t="shared" si="14"/>
        <v>0</v>
      </c>
    </row>
    <row r="831" spans="1:4" ht="12.75">
      <c r="A831" s="191" t="s">
        <v>282</v>
      </c>
      <c r="B831" s="74"/>
      <c r="C831" s="94">
        <f>'VII-6. Labor Rates'!$D$28</f>
        <v>0</v>
      </c>
      <c r="D831" s="94">
        <f t="shared" si="14"/>
        <v>0</v>
      </c>
    </row>
    <row r="832" spans="1:4" ht="12.75">
      <c r="A832" s="191" t="s">
        <v>283</v>
      </c>
      <c r="B832" s="74"/>
      <c r="C832" s="94">
        <f>'VII-6. Labor Rates'!$D$28</f>
        <v>0</v>
      </c>
      <c r="D832" s="94">
        <f t="shared" si="14"/>
        <v>0</v>
      </c>
    </row>
    <row r="833" spans="1:4" ht="12.75">
      <c r="A833" s="191" t="s">
        <v>285</v>
      </c>
      <c r="B833" s="74"/>
      <c r="C833" s="94">
        <f>'VII-6. Labor Rates'!$D$28</f>
        <v>0</v>
      </c>
      <c r="D833" s="94">
        <f t="shared" si="14"/>
        <v>0</v>
      </c>
    </row>
    <row r="834" spans="1:4" ht="33.75">
      <c r="A834" s="191" t="s">
        <v>286</v>
      </c>
      <c r="B834" s="74"/>
      <c r="C834" s="94">
        <f>'VII-6. Labor Rates'!$D$28</f>
        <v>0</v>
      </c>
      <c r="D834" s="94">
        <f t="shared" si="14"/>
        <v>0</v>
      </c>
    </row>
    <row r="835" spans="1:4" ht="22.5">
      <c r="A835" s="191" t="s">
        <v>287</v>
      </c>
      <c r="B835" s="74"/>
      <c r="C835" s="94">
        <f>'VII-6. Labor Rates'!$D$28</f>
        <v>0</v>
      </c>
      <c r="D835" s="94">
        <f t="shared" si="14"/>
        <v>0</v>
      </c>
    </row>
    <row r="836" spans="1:4" ht="12.75">
      <c r="A836" s="191" t="s">
        <v>288</v>
      </c>
      <c r="B836" s="74"/>
      <c r="C836" s="94">
        <f>'VII-6. Labor Rates'!$D$28</f>
        <v>0</v>
      </c>
      <c r="D836" s="94">
        <f t="shared" si="14"/>
        <v>0</v>
      </c>
    </row>
    <row r="837" spans="1:4" ht="12.75">
      <c r="A837" s="191" t="s">
        <v>289</v>
      </c>
      <c r="B837" s="74"/>
      <c r="C837" s="94">
        <f>'VII-6. Labor Rates'!$D$28</f>
        <v>0</v>
      </c>
      <c r="D837" s="94">
        <f t="shared" si="14"/>
        <v>0</v>
      </c>
    </row>
    <row r="838" spans="1:4" ht="12.75">
      <c r="A838" s="191" t="s">
        <v>290</v>
      </c>
      <c r="B838" s="74"/>
      <c r="C838" s="94">
        <f>'VII-6. Labor Rates'!$D$28</f>
        <v>0</v>
      </c>
      <c r="D838" s="94">
        <f t="shared" si="14"/>
        <v>0</v>
      </c>
    </row>
    <row r="839" spans="1:4" ht="22.5">
      <c r="A839" s="191" t="s">
        <v>291</v>
      </c>
      <c r="B839" s="74"/>
      <c r="C839" s="94">
        <f>'VII-6. Labor Rates'!$D$28</f>
        <v>0</v>
      </c>
      <c r="D839" s="94">
        <f t="shared" si="14"/>
        <v>0</v>
      </c>
    </row>
    <row r="840" spans="1:14" ht="12.75">
      <c r="A840" s="191" t="s">
        <v>292</v>
      </c>
      <c r="B840" s="74"/>
      <c r="C840" s="94">
        <f>'VII-6. Labor Rates'!$D$28</f>
        <v>0</v>
      </c>
      <c r="D840" s="94">
        <f t="shared" si="14"/>
        <v>0</v>
      </c>
      <c r="F840" s="107"/>
      <c r="G840" s="107"/>
      <c r="H840" s="107"/>
      <c r="I840" s="107"/>
      <c r="J840" s="107"/>
      <c r="K840" s="107"/>
      <c r="L840" s="107"/>
      <c r="M840" s="107"/>
      <c r="N840" s="107"/>
    </row>
    <row r="841" spans="1:4" ht="12.75">
      <c r="A841" s="191" t="s">
        <v>296</v>
      </c>
      <c r="B841" s="74"/>
      <c r="C841" s="94">
        <f>'VII-6. Labor Rates'!$D$28</f>
        <v>0</v>
      </c>
      <c r="D841" s="94">
        <f t="shared" si="14"/>
        <v>0</v>
      </c>
    </row>
    <row r="842" spans="1:4" ht="12.75">
      <c r="A842" s="191" t="s">
        <v>297</v>
      </c>
      <c r="B842" s="74"/>
      <c r="C842" s="94">
        <f>'VII-6. Labor Rates'!$D$28</f>
        <v>0</v>
      </c>
      <c r="D842" s="94">
        <f t="shared" si="14"/>
        <v>0</v>
      </c>
    </row>
    <row r="843" spans="1:4" ht="12.75">
      <c r="A843" s="191" t="s">
        <v>298</v>
      </c>
      <c r="B843" s="74"/>
      <c r="C843" s="94">
        <f>'VII-6. Labor Rates'!$D$28</f>
        <v>0</v>
      </c>
      <c r="D843" s="94">
        <f t="shared" si="14"/>
        <v>0</v>
      </c>
    </row>
    <row r="844" spans="1:4" ht="12.75">
      <c r="A844" s="191" t="s">
        <v>299</v>
      </c>
      <c r="B844" s="74"/>
      <c r="C844" s="94">
        <f>'VII-6. Labor Rates'!$D$28</f>
        <v>0</v>
      </c>
      <c r="D844" s="94">
        <f t="shared" si="14"/>
        <v>0</v>
      </c>
    </row>
    <row r="845" spans="1:4" ht="12.75">
      <c r="A845" s="191" t="s">
        <v>300</v>
      </c>
      <c r="B845" s="74"/>
      <c r="C845" s="94">
        <f>'VII-6. Labor Rates'!$D$28</f>
        <v>0</v>
      </c>
      <c r="D845" s="94">
        <f t="shared" si="14"/>
        <v>0</v>
      </c>
    </row>
    <row r="846" spans="1:4" ht="12.75">
      <c r="A846" s="191" t="s">
        <v>301</v>
      </c>
      <c r="B846" s="74"/>
      <c r="C846" s="94">
        <f>'VII-6. Labor Rates'!$D$28</f>
        <v>0</v>
      </c>
      <c r="D846" s="94">
        <f t="shared" si="14"/>
        <v>0</v>
      </c>
    </row>
    <row r="847" spans="1:4" ht="12.75">
      <c r="A847" s="191" t="s">
        <v>302</v>
      </c>
      <c r="B847" s="74"/>
      <c r="C847" s="94">
        <f>'VII-6. Labor Rates'!$D$28</f>
        <v>0</v>
      </c>
      <c r="D847" s="94">
        <f t="shared" si="14"/>
        <v>0</v>
      </c>
    </row>
    <row r="848" spans="1:4" ht="12.75">
      <c r="A848" s="191" t="s">
        <v>304</v>
      </c>
      <c r="B848" s="74"/>
      <c r="C848" s="94">
        <f>'VII-6. Labor Rates'!$D$28</f>
        <v>0</v>
      </c>
      <c r="D848" s="94">
        <f t="shared" si="14"/>
        <v>0</v>
      </c>
    </row>
    <row r="849" spans="1:14" ht="12.75">
      <c r="A849" s="191" t="s">
        <v>305</v>
      </c>
      <c r="B849" s="74"/>
      <c r="C849" s="94">
        <f>'VII-6. Labor Rates'!$D$28</f>
        <v>0</v>
      </c>
      <c r="D849" s="94">
        <f t="shared" si="14"/>
        <v>0</v>
      </c>
      <c r="F849" s="107"/>
      <c r="G849" s="107"/>
      <c r="H849" s="107"/>
      <c r="I849" s="107"/>
      <c r="J849" s="107"/>
      <c r="K849" s="107"/>
      <c r="L849" s="107"/>
      <c r="M849" s="107"/>
      <c r="N849" s="107"/>
    </row>
    <row r="850" spans="1:4" ht="12.75">
      <c r="A850" s="191" t="s">
        <v>306</v>
      </c>
      <c r="B850" s="74"/>
      <c r="C850" s="94">
        <f>'VII-6. Labor Rates'!$D$28</f>
        <v>0</v>
      </c>
      <c r="D850" s="94">
        <f t="shared" si="14"/>
        <v>0</v>
      </c>
    </row>
    <row r="851" spans="1:4" ht="12.75">
      <c r="A851" s="191" t="s">
        <v>307</v>
      </c>
      <c r="B851" s="74"/>
      <c r="C851" s="94">
        <f>'VII-6. Labor Rates'!$D$28</f>
        <v>0</v>
      </c>
      <c r="D851" s="94">
        <f t="shared" si="14"/>
        <v>0</v>
      </c>
    </row>
    <row r="852" spans="1:4" ht="12.75">
      <c r="A852" s="191" t="s">
        <v>308</v>
      </c>
      <c r="B852" s="74"/>
      <c r="C852" s="94">
        <f>'VII-6. Labor Rates'!$D$28</f>
        <v>0</v>
      </c>
      <c r="D852" s="94">
        <f t="shared" si="14"/>
        <v>0</v>
      </c>
    </row>
    <row r="853" spans="1:4" ht="12.75">
      <c r="A853" s="191" t="s">
        <v>309</v>
      </c>
      <c r="B853" s="74"/>
      <c r="C853" s="94">
        <f>'VII-6. Labor Rates'!$D$28</f>
        <v>0</v>
      </c>
      <c r="D853" s="94">
        <f t="shared" si="14"/>
        <v>0</v>
      </c>
    </row>
    <row r="854" spans="1:4" ht="12.75">
      <c r="A854" s="191" t="s">
        <v>310</v>
      </c>
      <c r="B854" s="74"/>
      <c r="C854" s="94">
        <f>'VII-6. Labor Rates'!$D$28</f>
        <v>0</v>
      </c>
      <c r="D854" s="94">
        <f t="shared" si="14"/>
        <v>0</v>
      </c>
    </row>
    <row r="855" spans="1:4" ht="12.75">
      <c r="A855" s="191" t="s">
        <v>311</v>
      </c>
      <c r="B855" s="74"/>
      <c r="C855" s="94">
        <f>'VII-6. Labor Rates'!$D$28</f>
        <v>0</v>
      </c>
      <c r="D855" s="94">
        <f t="shared" si="14"/>
        <v>0</v>
      </c>
    </row>
    <row r="856" spans="1:4" ht="12.75">
      <c r="A856" s="191" t="s">
        <v>312</v>
      </c>
      <c r="B856" s="74"/>
      <c r="C856" s="94">
        <f>'VII-6. Labor Rates'!$D$28</f>
        <v>0</v>
      </c>
      <c r="D856" s="94">
        <f t="shared" si="14"/>
        <v>0</v>
      </c>
    </row>
    <row r="857" spans="1:4" ht="12.75">
      <c r="A857" s="191" t="s">
        <v>314</v>
      </c>
      <c r="B857" s="74"/>
      <c r="C857" s="94">
        <f>'VII-6. Labor Rates'!$D$28</f>
        <v>0</v>
      </c>
      <c r="D857" s="94">
        <f t="shared" si="14"/>
        <v>0</v>
      </c>
    </row>
    <row r="858" spans="1:4" ht="12.75">
      <c r="A858" s="191" t="s">
        <v>315</v>
      </c>
      <c r="B858" s="74"/>
      <c r="C858" s="94">
        <f>'VII-6. Labor Rates'!$D$28</f>
        <v>0</v>
      </c>
      <c r="D858" s="94">
        <f t="shared" si="14"/>
        <v>0</v>
      </c>
    </row>
    <row r="859" spans="1:4" ht="12.75">
      <c r="A859" s="191" t="s">
        <v>316</v>
      </c>
      <c r="B859" s="74"/>
      <c r="C859" s="94">
        <f>'VII-6. Labor Rates'!$D$28</f>
        <v>0</v>
      </c>
      <c r="D859" s="94">
        <f t="shared" si="14"/>
        <v>0</v>
      </c>
    </row>
    <row r="860" spans="1:4" ht="12.75">
      <c r="A860" s="191" t="s">
        <v>317</v>
      </c>
      <c r="B860" s="74"/>
      <c r="C860" s="94">
        <f>'VII-6. Labor Rates'!$D$28</f>
        <v>0</v>
      </c>
      <c r="D860" s="94">
        <f t="shared" si="14"/>
        <v>0</v>
      </c>
    </row>
    <row r="861" spans="1:14" ht="12.75">
      <c r="A861" s="191" t="s">
        <v>318</v>
      </c>
      <c r="B861" s="74"/>
      <c r="C861" s="94">
        <f>'VII-6. Labor Rates'!$D$28</f>
        <v>0</v>
      </c>
      <c r="D861" s="94">
        <f t="shared" si="14"/>
        <v>0</v>
      </c>
      <c r="F861" s="107"/>
      <c r="G861" s="107"/>
      <c r="H861" s="107"/>
      <c r="I861" s="107"/>
      <c r="J861" s="107"/>
      <c r="K861" s="107"/>
      <c r="L861" s="107"/>
      <c r="M861" s="107"/>
      <c r="N861" s="107"/>
    </row>
    <row r="862" spans="1:4" ht="12.75">
      <c r="A862" s="191" t="s">
        <v>320</v>
      </c>
      <c r="B862" s="74"/>
      <c r="C862" s="94">
        <f>'VII-6. Labor Rates'!$D$28</f>
        <v>0</v>
      </c>
      <c r="D862" s="94">
        <f t="shared" si="14"/>
        <v>0</v>
      </c>
    </row>
    <row r="863" spans="1:4" ht="12.75">
      <c r="A863" s="191" t="s">
        <v>323</v>
      </c>
      <c r="B863" s="74"/>
      <c r="C863" s="94">
        <f>'VII-6. Labor Rates'!$D$28</f>
        <v>0</v>
      </c>
      <c r="D863" s="94">
        <f t="shared" si="14"/>
        <v>0</v>
      </c>
    </row>
    <row r="864" spans="1:4" ht="12.75">
      <c r="A864" s="191" t="s">
        <v>324</v>
      </c>
      <c r="B864" s="74"/>
      <c r="C864" s="94">
        <f>'VII-6. Labor Rates'!$D$28</f>
        <v>0</v>
      </c>
      <c r="D864" s="94">
        <f t="shared" si="14"/>
        <v>0</v>
      </c>
    </row>
    <row r="865" spans="1:4" ht="12.75">
      <c r="A865" s="191" t="s">
        <v>325</v>
      </c>
      <c r="B865" s="74"/>
      <c r="C865" s="94">
        <f>'VII-6. Labor Rates'!$D$28</f>
        <v>0</v>
      </c>
      <c r="D865" s="94">
        <f t="shared" si="14"/>
        <v>0</v>
      </c>
    </row>
    <row r="866" spans="1:4" ht="12.75">
      <c r="A866" s="191" t="s">
        <v>326</v>
      </c>
      <c r="B866" s="74"/>
      <c r="C866" s="94">
        <f>'VII-6. Labor Rates'!$D$28</f>
        <v>0</v>
      </c>
      <c r="D866" s="94">
        <f t="shared" si="14"/>
        <v>0</v>
      </c>
    </row>
    <row r="867" spans="1:4" ht="12.75">
      <c r="A867" s="191" t="s">
        <v>327</v>
      </c>
      <c r="B867" s="74"/>
      <c r="C867" s="94">
        <f>'VII-6. Labor Rates'!$D$28</f>
        <v>0</v>
      </c>
      <c r="D867" s="94">
        <f t="shared" si="14"/>
        <v>0</v>
      </c>
    </row>
    <row r="868" spans="1:4" ht="22.5">
      <c r="A868" s="191" t="s">
        <v>328</v>
      </c>
      <c r="B868" s="74"/>
      <c r="C868" s="94">
        <f>'VII-6. Labor Rates'!$D$28</f>
        <v>0</v>
      </c>
      <c r="D868" s="94">
        <f t="shared" si="14"/>
        <v>0</v>
      </c>
    </row>
    <row r="869" spans="1:4" ht="12.75">
      <c r="A869" s="191" t="s">
        <v>329</v>
      </c>
      <c r="B869" s="74"/>
      <c r="C869" s="94">
        <f>'VII-6. Labor Rates'!$D$28</f>
        <v>0</v>
      </c>
      <c r="D869" s="94">
        <f t="shared" si="14"/>
        <v>0</v>
      </c>
    </row>
    <row r="870" spans="1:4" ht="12.75">
      <c r="A870" s="191" t="s">
        <v>330</v>
      </c>
      <c r="B870" s="74"/>
      <c r="C870" s="94">
        <f>'VII-6. Labor Rates'!$D$28</f>
        <v>0</v>
      </c>
      <c r="D870" s="94">
        <f t="shared" si="14"/>
        <v>0</v>
      </c>
    </row>
    <row r="871" spans="1:14" ht="12.75">
      <c r="A871" s="191" t="s">
        <v>331</v>
      </c>
      <c r="B871" s="74"/>
      <c r="C871" s="94">
        <f>'VII-6. Labor Rates'!$D$28</f>
        <v>0</v>
      </c>
      <c r="D871" s="94">
        <f t="shared" si="14"/>
        <v>0</v>
      </c>
      <c r="F871" s="107"/>
      <c r="G871" s="107"/>
      <c r="H871" s="107"/>
      <c r="I871" s="107"/>
      <c r="J871" s="107"/>
      <c r="K871" s="107"/>
      <c r="L871" s="107"/>
      <c r="M871" s="107"/>
      <c r="N871" s="107"/>
    </row>
    <row r="872" spans="1:4" ht="12.75">
      <c r="A872" s="191" t="s">
        <v>332</v>
      </c>
      <c r="B872" s="74"/>
      <c r="C872" s="94">
        <f>'VII-6. Labor Rates'!$D$28</f>
        <v>0</v>
      </c>
      <c r="D872" s="94">
        <f t="shared" si="14"/>
        <v>0</v>
      </c>
    </row>
    <row r="873" spans="1:4" ht="12.75">
      <c r="A873" s="191" t="s">
        <v>333</v>
      </c>
      <c r="B873" s="74"/>
      <c r="C873" s="94">
        <f>'VII-6. Labor Rates'!$D$28</f>
        <v>0</v>
      </c>
      <c r="D873" s="94">
        <f t="shared" si="14"/>
        <v>0</v>
      </c>
    </row>
    <row r="874" spans="1:4" ht="12.75">
      <c r="A874" s="191" t="s">
        <v>8</v>
      </c>
      <c r="B874" s="74"/>
      <c r="C874" s="94">
        <f>'VII-6. Labor Rates'!$D$28</f>
        <v>0</v>
      </c>
      <c r="D874" s="94">
        <f t="shared" si="14"/>
        <v>0</v>
      </c>
    </row>
    <row r="875" spans="1:8" ht="12.75">
      <c r="A875" s="194"/>
      <c r="B875" s="74"/>
      <c r="C875" s="94">
        <f>'VII-6. Labor Rates'!$D$52</f>
        <v>0</v>
      </c>
      <c r="D875" s="94">
        <f>B875*C875</f>
        <v>0</v>
      </c>
      <c r="F875" s="107"/>
      <c r="G875" s="109"/>
      <c r="H875" s="109"/>
    </row>
    <row r="876" spans="1:8" ht="12.75">
      <c r="A876" s="194"/>
      <c r="B876" s="74"/>
      <c r="C876" s="94">
        <f>'VII-6. Labor Rates'!$D$52</f>
        <v>0</v>
      </c>
      <c r="D876" s="94">
        <f>B876*C876</f>
        <v>0</v>
      </c>
      <c r="F876" s="107"/>
      <c r="G876" s="109"/>
      <c r="H876" s="109"/>
    </row>
    <row r="877" spans="1:8" ht="12.75">
      <c r="A877" s="194"/>
      <c r="B877" s="74"/>
      <c r="C877" s="94">
        <f>'VII-6. Labor Rates'!$D$52</f>
        <v>0</v>
      </c>
      <c r="D877" s="94">
        <f>B877*C877</f>
        <v>0</v>
      </c>
      <c r="F877" s="107"/>
      <c r="G877" s="109"/>
      <c r="H877" s="109"/>
    </row>
    <row r="878" spans="1:8" ht="12.75">
      <c r="A878" s="195" t="s">
        <v>15</v>
      </c>
      <c r="B878" s="60"/>
      <c r="C878" s="111"/>
      <c r="D878" s="112" t="s">
        <v>26</v>
      </c>
      <c r="F878" s="107"/>
      <c r="G878" s="107"/>
      <c r="H878" s="107"/>
    </row>
    <row r="879" spans="1:4" ht="12.75">
      <c r="A879" s="59" t="s">
        <v>42</v>
      </c>
      <c r="B879" s="75">
        <f>SUM(B822:B877)</f>
        <v>0</v>
      </c>
      <c r="C879" s="94">
        <f>'VII-6. Labor Rates'!$D$52</f>
        <v>0</v>
      </c>
      <c r="D879" s="94">
        <f>SUM(D822:D878)</f>
        <v>0</v>
      </c>
    </row>
    <row r="881" spans="1:4" s="3" customFormat="1" ht="12.75">
      <c r="A881" s="65" t="str">
        <f>A22</f>
        <v>Optional Configuration Project 15: Succession Management</v>
      </c>
      <c r="B881" s="110"/>
      <c r="C881" s="46"/>
      <c r="D881" s="31"/>
    </row>
    <row r="882" spans="1:4" ht="33.75">
      <c r="A882" s="58" t="s">
        <v>9</v>
      </c>
      <c r="B882" s="58" t="s">
        <v>14</v>
      </c>
      <c r="C882" s="28" t="s">
        <v>86</v>
      </c>
      <c r="D882" s="58" t="s">
        <v>41</v>
      </c>
    </row>
    <row r="883" spans="1:4" ht="12.75">
      <c r="A883" s="191" t="s">
        <v>265</v>
      </c>
      <c r="B883" s="74"/>
      <c r="C883" s="94">
        <f>'VII-6. Labor Rates'!$D$28</f>
        <v>0</v>
      </c>
      <c r="D883" s="94">
        <f>B883*C883</f>
        <v>0</v>
      </c>
    </row>
    <row r="884" spans="1:14" ht="12.75">
      <c r="A884" s="191" t="s">
        <v>266</v>
      </c>
      <c r="B884" s="74"/>
      <c r="C884" s="94">
        <f>'VII-6. Labor Rates'!$D$28</f>
        <v>0</v>
      </c>
      <c r="D884" s="94">
        <f aca="true" t="shared" si="15" ref="D884:D935">B884*C884</f>
        <v>0</v>
      </c>
      <c r="F884" s="107"/>
      <c r="G884" s="107"/>
      <c r="H884" s="107"/>
      <c r="I884" s="107"/>
      <c r="J884" s="107"/>
      <c r="K884" s="107"/>
      <c r="L884" s="107"/>
      <c r="M884" s="107"/>
      <c r="N884" s="107"/>
    </row>
    <row r="885" spans="1:4" ht="22.5">
      <c r="A885" s="191" t="s">
        <v>267</v>
      </c>
      <c r="B885" s="74"/>
      <c r="C885" s="94">
        <f>'VII-6. Labor Rates'!$D$28</f>
        <v>0</v>
      </c>
      <c r="D885" s="94">
        <f t="shared" si="15"/>
        <v>0</v>
      </c>
    </row>
    <row r="886" spans="1:4" ht="12.75">
      <c r="A886" s="191" t="s">
        <v>270</v>
      </c>
      <c r="B886" s="74"/>
      <c r="C886" s="94">
        <f>'VII-6. Labor Rates'!$D$28</f>
        <v>0</v>
      </c>
      <c r="D886" s="94">
        <f t="shared" si="15"/>
        <v>0</v>
      </c>
    </row>
    <row r="887" spans="1:4" ht="12.75">
      <c r="A887" s="191" t="s">
        <v>273</v>
      </c>
      <c r="B887" s="74"/>
      <c r="C887" s="94">
        <f>'VII-6. Labor Rates'!$D$28</f>
        <v>0</v>
      </c>
      <c r="D887" s="94">
        <f t="shared" si="15"/>
        <v>0</v>
      </c>
    </row>
    <row r="888" spans="1:4" ht="12.75">
      <c r="A888" s="191" t="s">
        <v>274</v>
      </c>
      <c r="B888" s="74"/>
      <c r="C888" s="94">
        <f>'VII-6. Labor Rates'!$D$28</f>
        <v>0</v>
      </c>
      <c r="D888" s="94">
        <f t="shared" si="15"/>
        <v>0</v>
      </c>
    </row>
    <row r="889" spans="1:4" ht="12.75">
      <c r="A889" s="191" t="s">
        <v>275</v>
      </c>
      <c r="B889" s="74"/>
      <c r="C889" s="94">
        <f>'VII-6. Labor Rates'!$D$28</f>
        <v>0</v>
      </c>
      <c r="D889" s="94">
        <f t="shared" si="15"/>
        <v>0</v>
      </c>
    </row>
    <row r="890" spans="1:4" ht="12.75">
      <c r="A890" s="191" t="s">
        <v>276</v>
      </c>
      <c r="B890" s="74"/>
      <c r="C890" s="94">
        <f>'VII-6. Labor Rates'!$D$28</f>
        <v>0</v>
      </c>
      <c r="D890" s="94">
        <f t="shared" si="15"/>
        <v>0</v>
      </c>
    </row>
    <row r="891" spans="1:4" ht="12.75">
      <c r="A891" s="191" t="s">
        <v>278</v>
      </c>
      <c r="B891" s="74"/>
      <c r="C891" s="94">
        <f>'VII-6. Labor Rates'!$D$28</f>
        <v>0</v>
      </c>
      <c r="D891" s="94">
        <f t="shared" si="15"/>
        <v>0</v>
      </c>
    </row>
    <row r="892" spans="1:4" ht="12.75">
      <c r="A892" s="191" t="s">
        <v>282</v>
      </c>
      <c r="B892" s="74"/>
      <c r="C892" s="94">
        <f>'VII-6. Labor Rates'!$D$28</f>
        <v>0</v>
      </c>
      <c r="D892" s="94">
        <f t="shared" si="15"/>
        <v>0</v>
      </c>
    </row>
    <row r="893" spans="1:4" ht="12.75">
      <c r="A893" s="191" t="s">
        <v>283</v>
      </c>
      <c r="B893" s="74"/>
      <c r="C893" s="94">
        <f>'VII-6. Labor Rates'!$D$28</f>
        <v>0</v>
      </c>
      <c r="D893" s="94">
        <f t="shared" si="15"/>
        <v>0</v>
      </c>
    </row>
    <row r="894" spans="1:4" ht="12.75">
      <c r="A894" s="191" t="s">
        <v>285</v>
      </c>
      <c r="B894" s="74"/>
      <c r="C894" s="94">
        <f>'VII-6. Labor Rates'!$D$28</f>
        <v>0</v>
      </c>
      <c r="D894" s="94">
        <f t="shared" si="15"/>
        <v>0</v>
      </c>
    </row>
    <row r="895" spans="1:4" ht="33.75">
      <c r="A895" s="191" t="s">
        <v>286</v>
      </c>
      <c r="B895" s="74"/>
      <c r="C895" s="94">
        <f>'VII-6. Labor Rates'!$D$28</f>
        <v>0</v>
      </c>
      <c r="D895" s="94">
        <f t="shared" si="15"/>
        <v>0</v>
      </c>
    </row>
    <row r="896" spans="1:4" ht="22.5">
      <c r="A896" s="191" t="s">
        <v>287</v>
      </c>
      <c r="B896" s="74"/>
      <c r="C896" s="94">
        <f>'VII-6. Labor Rates'!$D$28</f>
        <v>0</v>
      </c>
      <c r="D896" s="94">
        <f t="shared" si="15"/>
        <v>0</v>
      </c>
    </row>
    <row r="897" spans="1:4" ht="12.75">
      <c r="A897" s="191" t="s">
        <v>288</v>
      </c>
      <c r="B897" s="74"/>
      <c r="C897" s="94">
        <f>'VII-6. Labor Rates'!$D$28</f>
        <v>0</v>
      </c>
      <c r="D897" s="94">
        <f t="shared" si="15"/>
        <v>0</v>
      </c>
    </row>
    <row r="898" spans="1:4" ht="12.75">
      <c r="A898" s="191" t="s">
        <v>289</v>
      </c>
      <c r="B898" s="74"/>
      <c r="C898" s="94">
        <f>'VII-6. Labor Rates'!$D$28</f>
        <v>0</v>
      </c>
      <c r="D898" s="94">
        <f t="shared" si="15"/>
        <v>0</v>
      </c>
    </row>
    <row r="899" spans="1:4" ht="12.75">
      <c r="A899" s="191" t="s">
        <v>290</v>
      </c>
      <c r="B899" s="74"/>
      <c r="C899" s="94">
        <f>'VII-6. Labor Rates'!$D$28</f>
        <v>0</v>
      </c>
      <c r="D899" s="94">
        <f t="shared" si="15"/>
        <v>0</v>
      </c>
    </row>
    <row r="900" spans="1:4" ht="22.5">
      <c r="A900" s="191" t="s">
        <v>291</v>
      </c>
      <c r="B900" s="74"/>
      <c r="C900" s="94">
        <f>'VII-6. Labor Rates'!$D$28</f>
        <v>0</v>
      </c>
      <c r="D900" s="94">
        <f t="shared" si="15"/>
        <v>0</v>
      </c>
    </row>
    <row r="901" spans="1:14" ht="12.75">
      <c r="A901" s="191" t="s">
        <v>292</v>
      </c>
      <c r="B901" s="74"/>
      <c r="C901" s="94">
        <f>'VII-6. Labor Rates'!$D$28</f>
        <v>0</v>
      </c>
      <c r="D901" s="94">
        <f t="shared" si="15"/>
        <v>0</v>
      </c>
      <c r="F901" s="107"/>
      <c r="G901" s="107"/>
      <c r="H901" s="107"/>
      <c r="I901" s="107"/>
      <c r="J901" s="107"/>
      <c r="K901" s="107"/>
      <c r="L901" s="107"/>
      <c r="M901" s="107"/>
      <c r="N901" s="107"/>
    </row>
    <row r="902" spans="1:4" ht="12.75">
      <c r="A902" s="191" t="s">
        <v>296</v>
      </c>
      <c r="B902" s="74"/>
      <c r="C902" s="94">
        <f>'VII-6. Labor Rates'!$D$28</f>
        <v>0</v>
      </c>
      <c r="D902" s="94">
        <f t="shared" si="15"/>
        <v>0</v>
      </c>
    </row>
    <row r="903" spans="1:4" ht="12.75">
      <c r="A903" s="191" t="s">
        <v>297</v>
      </c>
      <c r="B903" s="74"/>
      <c r="C903" s="94">
        <f>'VII-6. Labor Rates'!$D$28</f>
        <v>0</v>
      </c>
      <c r="D903" s="94">
        <f t="shared" si="15"/>
        <v>0</v>
      </c>
    </row>
    <row r="904" spans="1:4" ht="12.75">
      <c r="A904" s="191" t="s">
        <v>298</v>
      </c>
      <c r="B904" s="74"/>
      <c r="C904" s="94">
        <f>'VII-6. Labor Rates'!$D$28</f>
        <v>0</v>
      </c>
      <c r="D904" s="94">
        <f t="shared" si="15"/>
        <v>0</v>
      </c>
    </row>
    <row r="905" spans="1:4" ht="12.75">
      <c r="A905" s="191" t="s">
        <v>299</v>
      </c>
      <c r="B905" s="74"/>
      <c r="C905" s="94">
        <f>'VII-6. Labor Rates'!$D$28</f>
        <v>0</v>
      </c>
      <c r="D905" s="94">
        <f t="shared" si="15"/>
        <v>0</v>
      </c>
    </row>
    <row r="906" spans="1:4" ht="12.75">
      <c r="A906" s="191" t="s">
        <v>300</v>
      </c>
      <c r="B906" s="74"/>
      <c r="C906" s="94">
        <f>'VII-6. Labor Rates'!$D$28</f>
        <v>0</v>
      </c>
      <c r="D906" s="94">
        <f t="shared" si="15"/>
        <v>0</v>
      </c>
    </row>
    <row r="907" spans="1:4" ht="12.75">
      <c r="A907" s="191" t="s">
        <v>301</v>
      </c>
      <c r="B907" s="74"/>
      <c r="C907" s="94">
        <f>'VII-6. Labor Rates'!$D$28</f>
        <v>0</v>
      </c>
      <c r="D907" s="94">
        <f t="shared" si="15"/>
        <v>0</v>
      </c>
    </row>
    <row r="908" spans="1:4" ht="12.75">
      <c r="A908" s="191" t="s">
        <v>302</v>
      </c>
      <c r="B908" s="74"/>
      <c r="C908" s="94">
        <f>'VII-6. Labor Rates'!$D$28</f>
        <v>0</v>
      </c>
      <c r="D908" s="94">
        <f t="shared" si="15"/>
        <v>0</v>
      </c>
    </row>
    <row r="909" spans="1:4" ht="12.75">
      <c r="A909" s="191" t="s">
        <v>304</v>
      </c>
      <c r="B909" s="74"/>
      <c r="C909" s="94">
        <f>'VII-6. Labor Rates'!$D$28</f>
        <v>0</v>
      </c>
      <c r="D909" s="94">
        <f t="shared" si="15"/>
        <v>0</v>
      </c>
    </row>
    <row r="910" spans="1:14" ht="12.75">
      <c r="A910" s="191" t="s">
        <v>305</v>
      </c>
      <c r="B910" s="74"/>
      <c r="C910" s="94">
        <f>'VII-6. Labor Rates'!$D$28</f>
        <v>0</v>
      </c>
      <c r="D910" s="94">
        <f t="shared" si="15"/>
        <v>0</v>
      </c>
      <c r="F910" s="107"/>
      <c r="G910" s="107"/>
      <c r="H910" s="107"/>
      <c r="I910" s="107"/>
      <c r="J910" s="107"/>
      <c r="K910" s="107"/>
      <c r="L910" s="107"/>
      <c r="M910" s="107"/>
      <c r="N910" s="107"/>
    </row>
    <row r="911" spans="1:4" ht="12.75">
      <c r="A911" s="191" t="s">
        <v>306</v>
      </c>
      <c r="B911" s="74"/>
      <c r="C911" s="94">
        <f>'VII-6. Labor Rates'!$D$28</f>
        <v>0</v>
      </c>
      <c r="D911" s="94">
        <f t="shared" si="15"/>
        <v>0</v>
      </c>
    </row>
    <row r="912" spans="1:4" ht="12.75">
      <c r="A912" s="191" t="s">
        <v>307</v>
      </c>
      <c r="B912" s="74"/>
      <c r="C912" s="94">
        <f>'VII-6. Labor Rates'!$D$28</f>
        <v>0</v>
      </c>
      <c r="D912" s="94">
        <f t="shared" si="15"/>
        <v>0</v>
      </c>
    </row>
    <row r="913" spans="1:4" ht="12.75">
      <c r="A913" s="191" t="s">
        <v>308</v>
      </c>
      <c r="B913" s="74"/>
      <c r="C913" s="94">
        <f>'VII-6. Labor Rates'!$D$28</f>
        <v>0</v>
      </c>
      <c r="D913" s="94">
        <f t="shared" si="15"/>
        <v>0</v>
      </c>
    </row>
    <row r="914" spans="1:4" ht="12.75">
      <c r="A914" s="191" t="s">
        <v>309</v>
      </c>
      <c r="B914" s="74"/>
      <c r="C914" s="94">
        <f>'VII-6. Labor Rates'!$D$28</f>
        <v>0</v>
      </c>
      <c r="D914" s="94">
        <f t="shared" si="15"/>
        <v>0</v>
      </c>
    </row>
    <row r="915" spans="1:4" ht="12.75">
      <c r="A915" s="191" t="s">
        <v>310</v>
      </c>
      <c r="B915" s="74"/>
      <c r="C915" s="94">
        <f>'VII-6. Labor Rates'!$D$28</f>
        <v>0</v>
      </c>
      <c r="D915" s="94">
        <f t="shared" si="15"/>
        <v>0</v>
      </c>
    </row>
    <row r="916" spans="1:4" ht="12.75">
      <c r="A916" s="191" t="s">
        <v>311</v>
      </c>
      <c r="B916" s="74"/>
      <c r="C916" s="94">
        <f>'VII-6. Labor Rates'!$D$28</f>
        <v>0</v>
      </c>
      <c r="D916" s="94">
        <f t="shared" si="15"/>
        <v>0</v>
      </c>
    </row>
    <row r="917" spans="1:4" ht="12.75">
      <c r="A917" s="191" t="s">
        <v>312</v>
      </c>
      <c r="B917" s="74"/>
      <c r="C917" s="94">
        <f>'VII-6. Labor Rates'!$D$28</f>
        <v>0</v>
      </c>
      <c r="D917" s="94">
        <f t="shared" si="15"/>
        <v>0</v>
      </c>
    </row>
    <row r="918" spans="1:4" ht="12.75">
      <c r="A918" s="191" t="s">
        <v>314</v>
      </c>
      <c r="B918" s="74"/>
      <c r="C918" s="94">
        <f>'VII-6. Labor Rates'!$D$28</f>
        <v>0</v>
      </c>
      <c r="D918" s="94">
        <f t="shared" si="15"/>
        <v>0</v>
      </c>
    </row>
    <row r="919" spans="1:4" ht="12.75">
      <c r="A919" s="191" t="s">
        <v>315</v>
      </c>
      <c r="B919" s="74"/>
      <c r="C919" s="94">
        <f>'VII-6. Labor Rates'!$D$28</f>
        <v>0</v>
      </c>
      <c r="D919" s="94">
        <f t="shared" si="15"/>
        <v>0</v>
      </c>
    </row>
    <row r="920" spans="1:4" ht="12.75">
      <c r="A920" s="191" t="s">
        <v>316</v>
      </c>
      <c r="B920" s="74"/>
      <c r="C920" s="94">
        <f>'VII-6. Labor Rates'!$D$28</f>
        <v>0</v>
      </c>
      <c r="D920" s="94">
        <f t="shared" si="15"/>
        <v>0</v>
      </c>
    </row>
    <row r="921" spans="1:4" ht="12.75">
      <c r="A921" s="191" t="s">
        <v>317</v>
      </c>
      <c r="B921" s="74"/>
      <c r="C921" s="94">
        <f>'VII-6. Labor Rates'!$D$28</f>
        <v>0</v>
      </c>
      <c r="D921" s="94">
        <f t="shared" si="15"/>
        <v>0</v>
      </c>
    </row>
    <row r="922" spans="1:14" ht="12.75">
      <c r="A922" s="191" t="s">
        <v>318</v>
      </c>
      <c r="B922" s="74"/>
      <c r="C922" s="94">
        <f>'VII-6. Labor Rates'!$D$28</f>
        <v>0</v>
      </c>
      <c r="D922" s="94">
        <f t="shared" si="15"/>
        <v>0</v>
      </c>
      <c r="F922" s="107"/>
      <c r="G922" s="107"/>
      <c r="H922" s="107"/>
      <c r="I922" s="107"/>
      <c r="J922" s="107"/>
      <c r="K922" s="107"/>
      <c r="L922" s="107"/>
      <c r="M922" s="107"/>
      <c r="N922" s="107"/>
    </row>
    <row r="923" spans="1:4" ht="12.75">
      <c r="A923" s="191" t="s">
        <v>320</v>
      </c>
      <c r="B923" s="74"/>
      <c r="C923" s="94">
        <f>'VII-6. Labor Rates'!$D$28</f>
        <v>0</v>
      </c>
      <c r="D923" s="94">
        <f t="shared" si="15"/>
        <v>0</v>
      </c>
    </row>
    <row r="924" spans="1:4" ht="12.75">
      <c r="A924" s="191" t="s">
        <v>323</v>
      </c>
      <c r="B924" s="74"/>
      <c r="C924" s="94">
        <f>'VII-6. Labor Rates'!$D$28</f>
        <v>0</v>
      </c>
      <c r="D924" s="94">
        <f t="shared" si="15"/>
        <v>0</v>
      </c>
    </row>
    <row r="925" spans="1:4" ht="12.75">
      <c r="A925" s="191" t="s">
        <v>324</v>
      </c>
      <c r="B925" s="74"/>
      <c r="C925" s="94">
        <f>'VII-6. Labor Rates'!$D$28</f>
        <v>0</v>
      </c>
      <c r="D925" s="94">
        <f t="shared" si="15"/>
        <v>0</v>
      </c>
    </row>
    <row r="926" spans="1:4" ht="12.75">
      <c r="A926" s="191" t="s">
        <v>325</v>
      </c>
      <c r="B926" s="74"/>
      <c r="C926" s="94">
        <f>'VII-6. Labor Rates'!$D$28</f>
        <v>0</v>
      </c>
      <c r="D926" s="94">
        <f t="shared" si="15"/>
        <v>0</v>
      </c>
    </row>
    <row r="927" spans="1:4" ht="12.75">
      <c r="A927" s="191" t="s">
        <v>326</v>
      </c>
      <c r="B927" s="74"/>
      <c r="C927" s="94">
        <f>'VII-6. Labor Rates'!$D$28</f>
        <v>0</v>
      </c>
      <c r="D927" s="94">
        <f t="shared" si="15"/>
        <v>0</v>
      </c>
    </row>
    <row r="928" spans="1:4" ht="12.75">
      <c r="A928" s="191" t="s">
        <v>327</v>
      </c>
      <c r="B928" s="74"/>
      <c r="C928" s="94">
        <f>'VII-6. Labor Rates'!$D$28</f>
        <v>0</v>
      </c>
      <c r="D928" s="94">
        <f t="shared" si="15"/>
        <v>0</v>
      </c>
    </row>
    <row r="929" spans="1:4" ht="22.5">
      <c r="A929" s="191" t="s">
        <v>328</v>
      </c>
      <c r="B929" s="74"/>
      <c r="C929" s="94">
        <f>'VII-6. Labor Rates'!$D$28</f>
        <v>0</v>
      </c>
      <c r="D929" s="94">
        <f t="shared" si="15"/>
        <v>0</v>
      </c>
    </row>
    <row r="930" spans="1:4" ht="12.75">
      <c r="A930" s="191" t="s">
        <v>329</v>
      </c>
      <c r="B930" s="74"/>
      <c r="C930" s="94">
        <f>'VII-6. Labor Rates'!$D$28</f>
        <v>0</v>
      </c>
      <c r="D930" s="94">
        <f t="shared" si="15"/>
        <v>0</v>
      </c>
    </row>
    <row r="931" spans="1:4" ht="12.75">
      <c r="A931" s="191" t="s">
        <v>330</v>
      </c>
      <c r="B931" s="74"/>
      <c r="C931" s="94">
        <f>'VII-6. Labor Rates'!$D$28</f>
        <v>0</v>
      </c>
      <c r="D931" s="94">
        <f t="shared" si="15"/>
        <v>0</v>
      </c>
    </row>
    <row r="932" spans="1:14" ht="12.75">
      <c r="A932" s="191" t="s">
        <v>331</v>
      </c>
      <c r="B932" s="74"/>
      <c r="C932" s="94">
        <f>'VII-6. Labor Rates'!$D$28</f>
        <v>0</v>
      </c>
      <c r="D932" s="94">
        <f t="shared" si="15"/>
        <v>0</v>
      </c>
      <c r="F932" s="107"/>
      <c r="G932" s="107"/>
      <c r="H932" s="107"/>
      <c r="I932" s="107"/>
      <c r="J932" s="107"/>
      <c r="K932" s="107"/>
      <c r="L932" s="107"/>
      <c r="M932" s="107"/>
      <c r="N932" s="107"/>
    </row>
    <row r="933" spans="1:4" ht="12.75">
      <c r="A933" s="191" t="s">
        <v>332</v>
      </c>
      <c r="B933" s="74"/>
      <c r="C933" s="94">
        <f>'VII-6. Labor Rates'!$D$28</f>
        <v>0</v>
      </c>
      <c r="D933" s="94">
        <f t="shared" si="15"/>
        <v>0</v>
      </c>
    </row>
    <row r="934" spans="1:4" ht="12.75">
      <c r="A934" s="191" t="s">
        <v>333</v>
      </c>
      <c r="B934" s="74"/>
      <c r="C934" s="94">
        <f>'VII-6. Labor Rates'!$D$28</f>
        <v>0</v>
      </c>
      <c r="D934" s="94">
        <f t="shared" si="15"/>
        <v>0</v>
      </c>
    </row>
    <row r="935" spans="1:4" ht="12.75">
      <c r="A935" s="191" t="s">
        <v>8</v>
      </c>
      <c r="B935" s="74"/>
      <c r="C935" s="94">
        <f>'VII-6. Labor Rates'!$D$28</f>
        <v>0</v>
      </c>
      <c r="D935" s="94">
        <f t="shared" si="15"/>
        <v>0</v>
      </c>
    </row>
    <row r="936" spans="1:8" ht="12.75">
      <c r="A936" s="194"/>
      <c r="B936" s="74"/>
      <c r="C936" s="94">
        <f>'VII-6. Labor Rates'!$D$52</f>
        <v>0</v>
      </c>
      <c r="D936" s="94">
        <f>B936*C936</f>
        <v>0</v>
      </c>
      <c r="F936" s="107"/>
      <c r="G936" s="109"/>
      <c r="H936" s="109"/>
    </row>
    <row r="937" spans="1:8" ht="12.75">
      <c r="A937" s="194"/>
      <c r="B937" s="74"/>
      <c r="C937" s="94">
        <f>'VII-6. Labor Rates'!$D$52</f>
        <v>0</v>
      </c>
      <c r="D937" s="94">
        <f>B937*C937</f>
        <v>0</v>
      </c>
      <c r="F937" s="107"/>
      <c r="G937" s="109"/>
      <c r="H937" s="109"/>
    </row>
    <row r="938" spans="1:8" ht="12.75">
      <c r="A938" s="194"/>
      <c r="B938" s="74"/>
      <c r="C938" s="94">
        <f>'VII-6. Labor Rates'!$D$52</f>
        <v>0</v>
      </c>
      <c r="D938" s="94">
        <f>B938*C938</f>
        <v>0</v>
      </c>
      <c r="F938" s="107"/>
      <c r="G938" s="109"/>
      <c r="H938" s="109"/>
    </row>
    <row r="939" spans="1:8" ht="12.75">
      <c r="A939" s="195" t="s">
        <v>15</v>
      </c>
      <c r="B939" s="60"/>
      <c r="C939" s="111"/>
      <c r="D939" s="112" t="s">
        <v>26</v>
      </c>
      <c r="F939" s="107"/>
      <c r="G939" s="107"/>
      <c r="H939" s="107"/>
    </row>
    <row r="940" spans="1:4" ht="12.75">
      <c r="A940" s="59" t="s">
        <v>42</v>
      </c>
      <c r="B940" s="75">
        <f>SUM(B883:B938)</f>
        <v>0</v>
      </c>
      <c r="C940" s="94">
        <f>'VII-6. Labor Rates'!$D$52</f>
        <v>0</v>
      </c>
      <c r="D940" s="94">
        <f>SUM(D883:D939)</f>
        <v>0</v>
      </c>
    </row>
    <row r="942" spans="1:4" s="3" customFormat="1" ht="12.75">
      <c r="A942" s="65" t="str">
        <f>A23</f>
        <v>Optional Configuration Project 16: Training and Events</v>
      </c>
      <c r="B942" s="110"/>
      <c r="C942" s="46"/>
      <c r="D942" s="31"/>
    </row>
    <row r="943" spans="1:4" ht="33.75">
      <c r="A943" s="58" t="s">
        <v>9</v>
      </c>
      <c r="B943" s="58" t="s">
        <v>14</v>
      </c>
      <c r="C943" s="28" t="s">
        <v>86</v>
      </c>
      <c r="D943" s="58" t="s">
        <v>41</v>
      </c>
    </row>
    <row r="944" spans="1:4" ht="12.75">
      <c r="A944" s="191" t="s">
        <v>265</v>
      </c>
      <c r="B944" s="74"/>
      <c r="C944" s="94">
        <f>'VII-6. Labor Rates'!$D$28</f>
        <v>0</v>
      </c>
      <c r="D944" s="94">
        <f>B944*C944</f>
        <v>0</v>
      </c>
    </row>
    <row r="945" spans="1:14" ht="12.75">
      <c r="A945" s="191" t="s">
        <v>266</v>
      </c>
      <c r="B945" s="74"/>
      <c r="C945" s="94">
        <f>'VII-6. Labor Rates'!$D$28</f>
        <v>0</v>
      </c>
      <c r="D945" s="94">
        <f aca="true" t="shared" si="16" ref="D945:D996">B945*C945</f>
        <v>0</v>
      </c>
      <c r="F945" s="107"/>
      <c r="G945" s="107"/>
      <c r="H945" s="107"/>
      <c r="I945" s="107"/>
      <c r="J945" s="107"/>
      <c r="K945" s="107"/>
      <c r="L945" s="107"/>
      <c r="M945" s="107"/>
      <c r="N945" s="107"/>
    </row>
    <row r="946" spans="1:4" ht="22.5">
      <c r="A946" s="191" t="s">
        <v>267</v>
      </c>
      <c r="B946" s="74"/>
      <c r="C946" s="94">
        <f>'VII-6. Labor Rates'!$D$28</f>
        <v>0</v>
      </c>
      <c r="D946" s="94">
        <f t="shared" si="16"/>
        <v>0</v>
      </c>
    </row>
    <row r="947" spans="1:4" ht="12.75">
      <c r="A947" s="191" t="s">
        <v>270</v>
      </c>
      <c r="B947" s="74"/>
      <c r="C947" s="94">
        <f>'VII-6. Labor Rates'!$D$28</f>
        <v>0</v>
      </c>
      <c r="D947" s="94">
        <f t="shared" si="16"/>
        <v>0</v>
      </c>
    </row>
    <row r="948" spans="1:4" ht="12.75">
      <c r="A948" s="191" t="s">
        <v>273</v>
      </c>
      <c r="B948" s="74"/>
      <c r="C948" s="94">
        <f>'VII-6. Labor Rates'!$D$28</f>
        <v>0</v>
      </c>
      <c r="D948" s="94">
        <f t="shared" si="16"/>
        <v>0</v>
      </c>
    </row>
    <row r="949" spans="1:4" ht="12.75">
      <c r="A949" s="191" t="s">
        <v>274</v>
      </c>
      <c r="B949" s="74"/>
      <c r="C949" s="94">
        <f>'VII-6. Labor Rates'!$D$28</f>
        <v>0</v>
      </c>
      <c r="D949" s="94">
        <f t="shared" si="16"/>
        <v>0</v>
      </c>
    </row>
    <row r="950" spans="1:4" ht="12.75">
      <c r="A950" s="191" t="s">
        <v>275</v>
      </c>
      <c r="B950" s="74"/>
      <c r="C950" s="94">
        <f>'VII-6. Labor Rates'!$D$28</f>
        <v>0</v>
      </c>
      <c r="D950" s="94">
        <f t="shared" si="16"/>
        <v>0</v>
      </c>
    </row>
    <row r="951" spans="1:4" ht="12.75">
      <c r="A951" s="191" t="s">
        <v>276</v>
      </c>
      <c r="B951" s="74"/>
      <c r="C951" s="94">
        <f>'VII-6. Labor Rates'!$D$28</f>
        <v>0</v>
      </c>
      <c r="D951" s="94">
        <f t="shared" si="16"/>
        <v>0</v>
      </c>
    </row>
    <row r="952" spans="1:4" ht="12.75">
      <c r="A952" s="191" t="s">
        <v>278</v>
      </c>
      <c r="B952" s="74"/>
      <c r="C952" s="94">
        <f>'VII-6. Labor Rates'!$D$28</f>
        <v>0</v>
      </c>
      <c r="D952" s="94">
        <f t="shared" si="16"/>
        <v>0</v>
      </c>
    </row>
    <row r="953" spans="1:4" ht="12.75">
      <c r="A953" s="191" t="s">
        <v>282</v>
      </c>
      <c r="B953" s="74"/>
      <c r="C953" s="94">
        <f>'VII-6. Labor Rates'!$D$28</f>
        <v>0</v>
      </c>
      <c r="D953" s="94">
        <f t="shared" si="16"/>
        <v>0</v>
      </c>
    </row>
    <row r="954" spans="1:4" ht="12.75">
      <c r="A954" s="191" t="s">
        <v>283</v>
      </c>
      <c r="B954" s="74"/>
      <c r="C954" s="94">
        <f>'VII-6. Labor Rates'!$D$28</f>
        <v>0</v>
      </c>
      <c r="D954" s="94">
        <f t="shared" si="16"/>
        <v>0</v>
      </c>
    </row>
    <row r="955" spans="1:4" ht="12.75">
      <c r="A955" s="191" t="s">
        <v>285</v>
      </c>
      <c r="B955" s="74"/>
      <c r="C955" s="94">
        <f>'VII-6. Labor Rates'!$D$28</f>
        <v>0</v>
      </c>
      <c r="D955" s="94">
        <f t="shared" si="16"/>
        <v>0</v>
      </c>
    </row>
    <row r="956" spans="1:4" ht="33.75">
      <c r="A956" s="191" t="s">
        <v>286</v>
      </c>
      <c r="B956" s="74"/>
      <c r="C956" s="94">
        <f>'VII-6. Labor Rates'!$D$28</f>
        <v>0</v>
      </c>
      <c r="D956" s="94">
        <f t="shared" si="16"/>
        <v>0</v>
      </c>
    </row>
    <row r="957" spans="1:4" ht="22.5">
      <c r="A957" s="191" t="s">
        <v>287</v>
      </c>
      <c r="B957" s="74"/>
      <c r="C957" s="94">
        <f>'VII-6. Labor Rates'!$D$28</f>
        <v>0</v>
      </c>
      <c r="D957" s="94">
        <f t="shared" si="16"/>
        <v>0</v>
      </c>
    </row>
    <row r="958" spans="1:4" ht="12.75">
      <c r="A958" s="191" t="s">
        <v>288</v>
      </c>
      <c r="B958" s="74"/>
      <c r="C958" s="94">
        <f>'VII-6. Labor Rates'!$D$28</f>
        <v>0</v>
      </c>
      <c r="D958" s="94">
        <f t="shared" si="16"/>
        <v>0</v>
      </c>
    </row>
    <row r="959" spans="1:4" ht="12.75">
      <c r="A959" s="191" t="s">
        <v>289</v>
      </c>
      <c r="B959" s="74"/>
      <c r="C959" s="94">
        <f>'VII-6. Labor Rates'!$D$28</f>
        <v>0</v>
      </c>
      <c r="D959" s="94">
        <f t="shared" si="16"/>
        <v>0</v>
      </c>
    </row>
    <row r="960" spans="1:4" ht="12.75">
      <c r="A960" s="191" t="s">
        <v>290</v>
      </c>
      <c r="B960" s="74"/>
      <c r="C960" s="94">
        <f>'VII-6. Labor Rates'!$D$28</f>
        <v>0</v>
      </c>
      <c r="D960" s="94">
        <f t="shared" si="16"/>
        <v>0</v>
      </c>
    </row>
    <row r="961" spans="1:4" ht="22.5">
      <c r="A961" s="191" t="s">
        <v>291</v>
      </c>
      <c r="B961" s="74"/>
      <c r="C961" s="94">
        <f>'VII-6. Labor Rates'!$D$28</f>
        <v>0</v>
      </c>
      <c r="D961" s="94">
        <f t="shared" si="16"/>
        <v>0</v>
      </c>
    </row>
    <row r="962" spans="1:14" ht="12.75">
      <c r="A962" s="191" t="s">
        <v>292</v>
      </c>
      <c r="B962" s="74"/>
      <c r="C962" s="94">
        <f>'VII-6. Labor Rates'!$D$28</f>
        <v>0</v>
      </c>
      <c r="D962" s="94">
        <f t="shared" si="16"/>
        <v>0</v>
      </c>
      <c r="F962" s="107"/>
      <c r="G962" s="107"/>
      <c r="H962" s="107"/>
      <c r="I962" s="107"/>
      <c r="J962" s="107"/>
      <c r="K962" s="107"/>
      <c r="L962" s="107"/>
      <c r="M962" s="107"/>
      <c r="N962" s="107"/>
    </row>
    <row r="963" spans="1:4" ht="12.75">
      <c r="A963" s="191" t="s">
        <v>296</v>
      </c>
      <c r="B963" s="74"/>
      <c r="C963" s="94">
        <f>'VII-6. Labor Rates'!$D$28</f>
        <v>0</v>
      </c>
      <c r="D963" s="94">
        <f t="shared" si="16"/>
        <v>0</v>
      </c>
    </row>
    <row r="964" spans="1:4" ht="12.75">
      <c r="A964" s="191" t="s">
        <v>297</v>
      </c>
      <c r="B964" s="74"/>
      <c r="C964" s="94">
        <f>'VII-6. Labor Rates'!$D$28</f>
        <v>0</v>
      </c>
      <c r="D964" s="94">
        <f t="shared" si="16"/>
        <v>0</v>
      </c>
    </row>
    <row r="965" spans="1:4" ht="12.75">
      <c r="A965" s="191" t="s">
        <v>298</v>
      </c>
      <c r="B965" s="74"/>
      <c r="C965" s="94">
        <f>'VII-6. Labor Rates'!$D$28</f>
        <v>0</v>
      </c>
      <c r="D965" s="94">
        <f t="shared" si="16"/>
        <v>0</v>
      </c>
    </row>
    <row r="966" spans="1:4" ht="12.75">
      <c r="A966" s="191" t="s">
        <v>299</v>
      </c>
      <c r="B966" s="74"/>
      <c r="C966" s="94">
        <f>'VII-6. Labor Rates'!$D$28</f>
        <v>0</v>
      </c>
      <c r="D966" s="94">
        <f t="shared" si="16"/>
        <v>0</v>
      </c>
    </row>
    <row r="967" spans="1:4" ht="12.75">
      <c r="A967" s="191" t="s">
        <v>300</v>
      </c>
      <c r="B967" s="74"/>
      <c r="C967" s="94">
        <f>'VII-6. Labor Rates'!$D$28</f>
        <v>0</v>
      </c>
      <c r="D967" s="94">
        <f t="shared" si="16"/>
        <v>0</v>
      </c>
    </row>
    <row r="968" spans="1:4" ht="12.75">
      <c r="A968" s="191" t="s">
        <v>301</v>
      </c>
      <c r="B968" s="74"/>
      <c r="C968" s="94">
        <f>'VII-6. Labor Rates'!$D$28</f>
        <v>0</v>
      </c>
      <c r="D968" s="94">
        <f t="shared" si="16"/>
        <v>0</v>
      </c>
    </row>
    <row r="969" spans="1:4" ht="12.75">
      <c r="A969" s="191" t="s">
        <v>302</v>
      </c>
      <c r="B969" s="74"/>
      <c r="C969" s="94">
        <f>'VII-6. Labor Rates'!$D$28</f>
        <v>0</v>
      </c>
      <c r="D969" s="94">
        <f t="shared" si="16"/>
        <v>0</v>
      </c>
    </row>
    <row r="970" spans="1:4" ht="12.75">
      <c r="A970" s="191" t="s">
        <v>304</v>
      </c>
      <c r="B970" s="74"/>
      <c r="C970" s="94">
        <f>'VII-6. Labor Rates'!$D$28</f>
        <v>0</v>
      </c>
      <c r="D970" s="94">
        <f t="shared" si="16"/>
        <v>0</v>
      </c>
    </row>
    <row r="971" spans="1:14" ht="12.75">
      <c r="A971" s="191" t="s">
        <v>305</v>
      </c>
      <c r="B971" s="74"/>
      <c r="C971" s="94">
        <f>'VII-6. Labor Rates'!$D$28</f>
        <v>0</v>
      </c>
      <c r="D971" s="94">
        <f t="shared" si="16"/>
        <v>0</v>
      </c>
      <c r="F971" s="107"/>
      <c r="G971" s="107"/>
      <c r="H971" s="107"/>
      <c r="I971" s="107"/>
      <c r="J971" s="107"/>
      <c r="K971" s="107"/>
      <c r="L971" s="107"/>
      <c r="M971" s="107"/>
      <c r="N971" s="107"/>
    </row>
    <row r="972" spans="1:4" ht="12.75">
      <c r="A972" s="191" t="s">
        <v>306</v>
      </c>
      <c r="B972" s="74"/>
      <c r="C972" s="94">
        <f>'VII-6. Labor Rates'!$D$28</f>
        <v>0</v>
      </c>
      <c r="D972" s="94">
        <f t="shared" si="16"/>
        <v>0</v>
      </c>
    </row>
    <row r="973" spans="1:4" ht="12.75">
      <c r="A973" s="191" t="s">
        <v>307</v>
      </c>
      <c r="B973" s="74"/>
      <c r="C973" s="94">
        <f>'VII-6. Labor Rates'!$D$28</f>
        <v>0</v>
      </c>
      <c r="D973" s="94">
        <f t="shared" si="16"/>
        <v>0</v>
      </c>
    </row>
    <row r="974" spans="1:4" ht="12.75">
      <c r="A974" s="191" t="s">
        <v>308</v>
      </c>
      <c r="B974" s="74"/>
      <c r="C974" s="94">
        <f>'VII-6. Labor Rates'!$D$28</f>
        <v>0</v>
      </c>
      <c r="D974" s="94">
        <f t="shared" si="16"/>
        <v>0</v>
      </c>
    </row>
    <row r="975" spans="1:4" ht="12.75">
      <c r="A975" s="191" t="s">
        <v>309</v>
      </c>
      <c r="B975" s="74"/>
      <c r="C975" s="94">
        <f>'VII-6. Labor Rates'!$D$28</f>
        <v>0</v>
      </c>
      <c r="D975" s="94">
        <f t="shared" si="16"/>
        <v>0</v>
      </c>
    </row>
    <row r="976" spans="1:4" ht="12.75">
      <c r="A976" s="191" t="s">
        <v>310</v>
      </c>
      <c r="B976" s="74"/>
      <c r="C976" s="94">
        <f>'VII-6. Labor Rates'!$D$28</f>
        <v>0</v>
      </c>
      <c r="D976" s="94">
        <f t="shared" si="16"/>
        <v>0</v>
      </c>
    </row>
    <row r="977" spans="1:4" ht="12.75">
      <c r="A977" s="191" t="s">
        <v>311</v>
      </c>
      <c r="B977" s="74"/>
      <c r="C977" s="94">
        <f>'VII-6. Labor Rates'!$D$28</f>
        <v>0</v>
      </c>
      <c r="D977" s="94">
        <f t="shared" si="16"/>
        <v>0</v>
      </c>
    </row>
    <row r="978" spans="1:4" ht="12.75">
      <c r="A978" s="191" t="s">
        <v>312</v>
      </c>
      <c r="B978" s="74"/>
      <c r="C978" s="94">
        <f>'VII-6. Labor Rates'!$D$28</f>
        <v>0</v>
      </c>
      <c r="D978" s="94">
        <f t="shared" si="16"/>
        <v>0</v>
      </c>
    </row>
    <row r="979" spans="1:4" ht="12.75">
      <c r="A979" s="191" t="s">
        <v>314</v>
      </c>
      <c r="B979" s="74"/>
      <c r="C979" s="94">
        <f>'VII-6. Labor Rates'!$D$28</f>
        <v>0</v>
      </c>
      <c r="D979" s="94">
        <f t="shared" si="16"/>
        <v>0</v>
      </c>
    </row>
    <row r="980" spans="1:4" ht="12.75">
      <c r="A980" s="191" t="s">
        <v>315</v>
      </c>
      <c r="B980" s="74"/>
      <c r="C980" s="94">
        <f>'VII-6. Labor Rates'!$D$28</f>
        <v>0</v>
      </c>
      <c r="D980" s="94">
        <f t="shared" si="16"/>
        <v>0</v>
      </c>
    </row>
    <row r="981" spans="1:4" ht="12.75">
      <c r="A981" s="191" t="s">
        <v>316</v>
      </c>
      <c r="B981" s="74"/>
      <c r="C981" s="94">
        <f>'VII-6. Labor Rates'!$D$28</f>
        <v>0</v>
      </c>
      <c r="D981" s="94">
        <f t="shared" si="16"/>
        <v>0</v>
      </c>
    </row>
    <row r="982" spans="1:4" ht="12.75">
      <c r="A982" s="191" t="s">
        <v>317</v>
      </c>
      <c r="B982" s="74"/>
      <c r="C982" s="94">
        <f>'VII-6. Labor Rates'!$D$28</f>
        <v>0</v>
      </c>
      <c r="D982" s="94">
        <f t="shared" si="16"/>
        <v>0</v>
      </c>
    </row>
    <row r="983" spans="1:14" ht="12.75">
      <c r="A983" s="191" t="s">
        <v>318</v>
      </c>
      <c r="B983" s="74"/>
      <c r="C983" s="94">
        <f>'VII-6. Labor Rates'!$D$28</f>
        <v>0</v>
      </c>
      <c r="D983" s="94">
        <f t="shared" si="16"/>
        <v>0</v>
      </c>
      <c r="F983" s="107"/>
      <c r="G983" s="107"/>
      <c r="H983" s="107"/>
      <c r="I983" s="107"/>
      <c r="J983" s="107"/>
      <c r="K983" s="107"/>
      <c r="L983" s="107"/>
      <c r="M983" s="107"/>
      <c r="N983" s="107"/>
    </row>
    <row r="984" spans="1:4" ht="12.75">
      <c r="A984" s="191" t="s">
        <v>320</v>
      </c>
      <c r="B984" s="74"/>
      <c r="C984" s="94">
        <f>'VII-6. Labor Rates'!$D$28</f>
        <v>0</v>
      </c>
      <c r="D984" s="94">
        <f t="shared" si="16"/>
        <v>0</v>
      </c>
    </row>
    <row r="985" spans="1:4" ht="12.75">
      <c r="A985" s="191" t="s">
        <v>323</v>
      </c>
      <c r="B985" s="74"/>
      <c r="C985" s="94">
        <f>'VII-6. Labor Rates'!$D$28</f>
        <v>0</v>
      </c>
      <c r="D985" s="94">
        <f t="shared" si="16"/>
        <v>0</v>
      </c>
    </row>
    <row r="986" spans="1:4" ht="12.75">
      <c r="A986" s="191" t="s">
        <v>324</v>
      </c>
      <c r="B986" s="74"/>
      <c r="C986" s="94">
        <f>'VII-6. Labor Rates'!$D$28</f>
        <v>0</v>
      </c>
      <c r="D986" s="94">
        <f t="shared" si="16"/>
        <v>0</v>
      </c>
    </row>
    <row r="987" spans="1:4" ht="12.75">
      <c r="A987" s="191" t="s">
        <v>325</v>
      </c>
      <c r="B987" s="74"/>
      <c r="C987" s="94">
        <f>'VII-6. Labor Rates'!$D$28</f>
        <v>0</v>
      </c>
      <c r="D987" s="94">
        <f t="shared" si="16"/>
        <v>0</v>
      </c>
    </row>
    <row r="988" spans="1:4" ht="12.75">
      <c r="A988" s="191" t="s">
        <v>326</v>
      </c>
      <c r="B988" s="74"/>
      <c r="C988" s="94">
        <f>'VII-6. Labor Rates'!$D$28</f>
        <v>0</v>
      </c>
      <c r="D988" s="94">
        <f t="shared" si="16"/>
        <v>0</v>
      </c>
    </row>
    <row r="989" spans="1:4" ht="12.75">
      <c r="A989" s="191" t="s">
        <v>327</v>
      </c>
      <c r="B989" s="74"/>
      <c r="C989" s="94">
        <f>'VII-6. Labor Rates'!$D$28</f>
        <v>0</v>
      </c>
      <c r="D989" s="94">
        <f t="shared" si="16"/>
        <v>0</v>
      </c>
    </row>
    <row r="990" spans="1:4" ht="22.5">
      <c r="A990" s="191" t="s">
        <v>328</v>
      </c>
      <c r="B990" s="74"/>
      <c r="C990" s="94">
        <f>'VII-6. Labor Rates'!$D$28</f>
        <v>0</v>
      </c>
      <c r="D990" s="94">
        <f t="shared" si="16"/>
        <v>0</v>
      </c>
    </row>
    <row r="991" spans="1:4" ht="12.75">
      <c r="A991" s="191" t="s">
        <v>329</v>
      </c>
      <c r="B991" s="74"/>
      <c r="C991" s="94">
        <f>'VII-6. Labor Rates'!$D$28</f>
        <v>0</v>
      </c>
      <c r="D991" s="94">
        <f t="shared" si="16"/>
        <v>0</v>
      </c>
    </row>
    <row r="992" spans="1:4" ht="12.75">
      <c r="A992" s="191" t="s">
        <v>330</v>
      </c>
      <c r="B992" s="74"/>
      <c r="C992" s="94">
        <f>'VII-6. Labor Rates'!$D$28</f>
        <v>0</v>
      </c>
      <c r="D992" s="94">
        <f t="shared" si="16"/>
        <v>0</v>
      </c>
    </row>
    <row r="993" spans="1:14" ht="12.75">
      <c r="A993" s="191" t="s">
        <v>331</v>
      </c>
      <c r="B993" s="74"/>
      <c r="C993" s="94">
        <f>'VII-6. Labor Rates'!$D$28</f>
        <v>0</v>
      </c>
      <c r="D993" s="94">
        <f t="shared" si="16"/>
        <v>0</v>
      </c>
      <c r="F993" s="107"/>
      <c r="G993" s="107"/>
      <c r="H993" s="107"/>
      <c r="I993" s="107"/>
      <c r="J993" s="107"/>
      <c r="K993" s="107"/>
      <c r="L993" s="107"/>
      <c r="M993" s="107"/>
      <c r="N993" s="107"/>
    </row>
    <row r="994" spans="1:4" ht="12.75">
      <c r="A994" s="191" t="s">
        <v>332</v>
      </c>
      <c r="B994" s="74"/>
      <c r="C994" s="94">
        <f>'VII-6. Labor Rates'!$D$28</f>
        <v>0</v>
      </c>
      <c r="D994" s="94">
        <f t="shared" si="16"/>
        <v>0</v>
      </c>
    </row>
    <row r="995" spans="1:4" ht="12.75">
      <c r="A995" s="191" t="s">
        <v>333</v>
      </c>
      <c r="B995" s="74"/>
      <c r="C995" s="94">
        <f>'VII-6. Labor Rates'!$D$28</f>
        <v>0</v>
      </c>
      <c r="D995" s="94">
        <f t="shared" si="16"/>
        <v>0</v>
      </c>
    </row>
    <row r="996" spans="1:4" ht="12.75">
      <c r="A996" s="191" t="s">
        <v>8</v>
      </c>
      <c r="B996" s="74"/>
      <c r="C996" s="94">
        <f>'VII-6. Labor Rates'!$D$28</f>
        <v>0</v>
      </c>
      <c r="D996" s="94">
        <f t="shared" si="16"/>
        <v>0</v>
      </c>
    </row>
    <row r="997" spans="1:8" ht="12.75">
      <c r="A997" s="194"/>
      <c r="B997" s="74"/>
      <c r="C997" s="94">
        <f>'VII-6. Labor Rates'!$D$52</f>
        <v>0</v>
      </c>
      <c r="D997" s="94">
        <f>B997*C997</f>
        <v>0</v>
      </c>
      <c r="F997" s="107"/>
      <c r="G997" s="109"/>
      <c r="H997" s="109"/>
    </row>
    <row r="998" spans="1:8" ht="12.75">
      <c r="A998" s="194"/>
      <c r="B998" s="74"/>
      <c r="C998" s="94">
        <f>'VII-6. Labor Rates'!$D$52</f>
        <v>0</v>
      </c>
      <c r="D998" s="94">
        <f>B998*C998</f>
        <v>0</v>
      </c>
      <c r="F998" s="107"/>
      <c r="G998" s="109"/>
      <c r="H998" s="109"/>
    </row>
    <row r="999" spans="1:8" ht="12.75">
      <c r="A999" s="194"/>
      <c r="B999" s="74"/>
      <c r="C999" s="94">
        <f>'VII-6. Labor Rates'!$D$52</f>
        <v>0</v>
      </c>
      <c r="D999" s="94">
        <f>B999*C999</f>
        <v>0</v>
      </c>
      <c r="F999" s="107"/>
      <c r="G999" s="109"/>
      <c r="H999" s="109"/>
    </row>
    <row r="1000" spans="1:8" ht="12.75">
      <c r="A1000" s="195" t="s">
        <v>15</v>
      </c>
      <c r="B1000" s="60"/>
      <c r="C1000" s="111"/>
      <c r="D1000" s="112" t="s">
        <v>26</v>
      </c>
      <c r="F1000" s="107"/>
      <c r="G1000" s="107"/>
      <c r="H1000" s="107"/>
    </row>
    <row r="1001" spans="1:4" ht="12.75">
      <c r="A1001" s="59" t="s">
        <v>42</v>
      </c>
      <c r="B1001" s="75">
        <f>SUM(B944:B999)</f>
        <v>0</v>
      </c>
      <c r="C1001" s="94">
        <f>'VII-6. Labor Rates'!$D$52</f>
        <v>0</v>
      </c>
      <c r="D1001" s="94">
        <f>SUM(D944:D1000)</f>
        <v>0</v>
      </c>
    </row>
    <row r="1003" spans="1:4" s="3" customFormat="1" ht="12.75">
      <c r="A1003" s="65" t="str">
        <f>A24</f>
        <v>Optional Configuration Project 17: Business Intelligence/Reporting</v>
      </c>
      <c r="B1003" s="110"/>
      <c r="C1003" s="46"/>
      <c r="D1003" s="31"/>
    </row>
    <row r="1004" spans="1:4" ht="33.75">
      <c r="A1004" s="58" t="s">
        <v>9</v>
      </c>
      <c r="B1004" s="58" t="s">
        <v>14</v>
      </c>
      <c r="C1004" s="28" t="s">
        <v>86</v>
      </c>
      <c r="D1004" s="58" t="s">
        <v>41</v>
      </c>
    </row>
    <row r="1005" spans="1:4" ht="12.75">
      <c r="A1005" s="191" t="s">
        <v>265</v>
      </c>
      <c r="B1005" s="74"/>
      <c r="C1005" s="94">
        <f>'VII-6. Labor Rates'!$D$28</f>
        <v>0</v>
      </c>
      <c r="D1005" s="94">
        <f>B1005*C1005</f>
        <v>0</v>
      </c>
    </row>
    <row r="1006" spans="1:14" ht="12.75">
      <c r="A1006" s="191" t="s">
        <v>266</v>
      </c>
      <c r="B1006" s="74"/>
      <c r="C1006" s="94">
        <f>'VII-6. Labor Rates'!$D$28</f>
        <v>0</v>
      </c>
      <c r="D1006" s="94">
        <f aca="true" t="shared" si="17" ref="D1006:D1057">B1006*C1006</f>
        <v>0</v>
      </c>
      <c r="F1006" s="107"/>
      <c r="G1006" s="107"/>
      <c r="H1006" s="107"/>
      <c r="I1006" s="107"/>
      <c r="J1006" s="107"/>
      <c r="K1006" s="107"/>
      <c r="L1006" s="107"/>
      <c r="M1006" s="107"/>
      <c r="N1006" s="107"/>
    </row>
    <row r="1007" spans="1:4" ht="22.5">
      <c r="A1007" s="191" t="s">
        <v>267</v>
      </c>
      <c r="B1007" s="74"/>
      <c r="C1007" s="94">
        <f>'VII-6. Labor Rates'!$D$28</f>
        <v>0</v>
      </c>
      <c r="D1007" s="94">
        <f t="shared" si="17"/>
        <v>0</v>
      </c>
    </row>
    <row r="1008" spans="1:4" ht="12.75">
      <c r="A1008" s="191" t="s">
        <v>270</v>
      </c>
      <c r="B1008" s="74"/>
      <c r="C1008" s="94">
        <f>'VII-6. Labor Rates'!$D$28</f>
        <v>0</v>
      </c>
      <c r="D1008" s="94">
        <f t="shared" si="17"/>
        <v>0</v>
      </c>
    </row>
    <row r="1009" spans="1:4" ht="12.75">
      <c r="A1009" s="191" t="s">
        <v>273</v>
      </c>
      <c r="B1009" s="74"/>
      <c r="C1009" s="94">
        <f>'VII-6. Labor Rates'!$D$28</f>
        <v>0</v>
      </c>
      <c r="D1009" s="94">
        <f t="shared" si="17"/>
        <v>0</v>
      </c>
    </row>
    <row r="1010" spans="1:4" ht="12.75">
      <c r="A1010" s="191" t="s">
        <v>274</v>
      </c>
      <c r="B1010" s="74"/>
      <c r="C1010" s="94">
        <f>'VII-6. Labor Rates'!$D$28</f>
        <v>0</v>
      </c>
      <c r="D1010" s="94">
        <f t="shared" si="17"/>
        <v>0</v>
      </c>
    </row>
    <row r="1011" spans="1:4" ht="12.75">
      <c r="A1011" s="191" t="s">
        <v>275</v>
      </c>
      <c r="B1011" s="74"/>
      <c r="C1011" s="94">
        <f>'VII-6. Labor Rates'!$D$28</f>
        <v>0</v>
      </c>
      <c r="D1011" s="94">
        <f t="shared" si="17"/>
        <v>0</v>
      </c>
    </row>
    <row r="1012" spans="1:4" ht="12.75">
      <c r="A1012" s="191" t="s">
        <v>276</v>
      </c>
      <c r="B1012" s="74"/>
      <c r="C1012" s="94">
        <f>'VII-6. Labor Rates'!$D$28</f>
        <v>0</v>
      </c>
      <c r="D1012" s="94">
        <f t="shared" si="17"/>
        <v>0</v>
      </c>
    </row>
    <row r="1013" spans="1:4" ht="12.75">
      <c r="A1013" s="191" t="s">
        <v>278</v>
      </c>
      <c r="B1013" s="74"/>
      <c r="C1013" s="94">
        <f>'VII-6. Labor Rates'!$D$28</f>
        <v>0</v>
      </c>
      <c r="D1013" s="94">
        <f t="shared" si="17"/>
        <v>0</v>
      </c>
    </row>
    <row r="1014" spans="1:4" ht="12.75">
      <c r="A1014" s="191" t="s">
        <v>282</v>
      </c>
      <c r="B1014" s="74"/>
      <c r="C1014" s="94">
        <f>'VII-6. Labor Rates'!$D$28</f>
        <v>0</v>
      </c>
      <c r="D1014" s="94">
        <f t="shared" si="17"/>
        <v>0</v>
      </c>
    </row>
    <row r="1015" spans="1:4" ht="12.75">
      <c r="A1015" s="191" t="s">
        <v>283</v>
      </c>
      <c r="B1015" s="74"/>
      <c r="C1015" s="94">
        <f>'VII-6. Labor Rates'!$D$28</f>
        <v>0</v>
      </c>
      <c r="D1015" s="94">
        <f t="shared" si="17"/>
        <v>0</v>
      </c>
    </row>
    <row r="1016" spans="1:4" ht="12.75">
      <c r="A1016" s="191" t="s">
        <v>285</v>
      </c>
      <c r="B1016" s="74"/>
      <c r="C1016" s="94">
        <f>'VII-6. Labor Rates'!$D$28</f>
        <v>0</v>
      </c>
      <c r="D1016" s="94">
        <f t="shared" si="17"/>
        <v>0</v>
      </c>
    </row>
    <row r="1017" spans="1:4" ht="33.75">
      <c r="A1017" s="191" t="s">
        <v>286</v>
      </c>
      <c r="B1017" s="74"/>
      <c r="C1017" s="94">
        <f>'VII-6. Labor Rates'!$D$28</f>
        <v>0</v>
      </c>
      <c r="D1017" s="94">
        <f t="shared" si="17"/>
        <v>0</v>
      </c>
    </row>
    <row r="1018" spans="1:4" ht="22.5">
      <c r="A1018" s="191" t="s">
        <v>287</v>
      </c>
      <c r="B1018" s="74"/>
      <c r="C1018" s="94">
        <f>'VII-6. Labor Rates'!$D$28</f>
        <v>0</v>
      </c>
      <c r="D1018" s="94">
        <f t="shared" si="17"/>
        <v>0</v>
      </c>
    </row>
    <row r="1019" spans="1:4" ht="12.75">
      <c r="A1019" s="191" t="s">
        <v>288</v>
      </c>
      <c r="B1019" s="74"/>
      <c r="C1019" s="94">
        <f>'VII-6. Labor Rates'!$D$28</f>
        <v>0</v>
      </c>
      <c r="D1019" s="94">
        <f t="shared" si="17"/>
        <v>0</v>
      </c>
    </row>
    <row r="1020" spans="1:4" ht="12.75">
      <c r="A1020" s="191" t="s">
        <v>289</v>
      </c>
      <c r="B1020" s="74"/>
      <c r="C1020" s="94">
        <f>'VII-6. Labor Rates'!$D$28</f>
        <v>0</v>
      </c>
      <c r="D1020" s="94">
        <f t="shared" si="17"/>
        <v>0</v>
      </c>
    </row>
    <row r="1021" spans="1:4" ht="12.75">
      <c r="A1021" s="191" t="s">
        <v>290</v>
      </c>
      <c r="B1021" s="74"/>
      <c r="C1021" s="94">
        <f>'VII-6. Labor Rates'!$D$28</f>
        <v>0</v>
      </c>
      <c r="D1021" s="94">
        <f t="shared" si="17"/>
        <v>0</v>
      </c>
    </row>
    <row r="1022" spans="1:4" ht="22.5">
      <c r="A1022" s="191" t="s">
        <v>291</v>
      </c>
      <c r="B1022" s="74"/>
      <c r="C1022" s="94">
        <f>'VII-6. Labor Rates'!$D$28</f>
        <v>0</v>
      </c>
      <c r="D1022" s="94">
        <f t="shared" si="17"/>
        <v>0</v>
      </c>
    </row>
    <row r="1023" spans="1:14" ht="12.75">
      <c r="A1023" s="191" t="s">
        <v>292</v>
      </c>
      <c r="B1023" s="74"/>
      <c r="C1023" s="94">
        <f>'VII-6. Labor Rates'!$D$28</f>
        <v>0</v>
      </c>
      <c r="D1023" s="94">
        <f t="shared" si="17"/>
        <v>0</v>
      </c>
      <c r="F1023" s="107"/>
      <c r="G1023" s="107"/>
      <c r="H1023" s="107"/>
      <c r="I1023" s="107"/>
      <c r="J1023" s="107"/>
      <c r="K1023" s="107"/>
      <c r="L1023" s="107"/>
      <c r="M1023" s="107"/>
      <c r="N1023" s="107"/>
    </row>
    <row r="1024" spans="1:4" ht="12.75">
      <c r="A1024" s="191" t="s">
        <v>296</v>
      </c>
      <c r="B1024" s="74"/>
      <c r="C1024" s="94">
        <f>'VII-6. Labor Rates'!$D$28</f>
        <v>0</v>
      </c>
      <c r="D1024" s="94">
        <f t="shared" si="17"/>
        <v>0</v>
      </c>
    </row>
    <row r="1025" spans="1:4" ht="12.75">
      <c r="A1025" s="191" t="s">
        <v>297</v>
      </c>
      <c r="B1025" s="74"/>
      <c r="C1025" s="94">
        <f>'VII-6. Labor Rates'!$D$28</f>
        <v>0</v>
      </c>
      <c r="D1025" s="94">
        <f t="shared" si="17"/>
        <v>0</v>
      </c>
    </row>
    <row r="1026" spans="1:4" ht="12.75">
      <c r="A1026" s="191" t="s">
        <v>298</v>
      </c>
      <c r="B1026" s="74"/>
      <c r="C1026" s="94">
        <f>'VII-6. Labor Rates'!$D$28</f>
        <v>0</v>
      </c>
      <c r="D1026" s="94">
        <f t="shared" si="17"/>
        <v>0</v>
      </c>
    </row>
    <row r="1027" spans="1:4" ht="12.75">
      <c r="A1027" s="191" t="s">
        <v>299</v>
      </c>
      <c r="B1027" s="74"/>
      <c r="C1027" s="94">
        <f>'VII-6. Labor Rates'!$D$28</f>
        <v>0</v>
      </c>
      <c r="D1027" s="94">
        <f t="shared" si="17"/>
        <v>0</v>
      </c>
    </row>
    <row r="1028" spans="1:4" ht="12.75">
      <c r="A1028" s="191" t="s">
        <v>300</v>
      </c>
      <c r="B1028" s="74"/>
      <c r="C1028" s="94">
        <f>'VII-6. Labor Rates'!$D$28</f>
        <v>0</v>
      </c>
      <c r="D1028" s="94">
        <f t="shared" si="17"/>
        <v>0</v>
      </c>
    </row>
    <row r="1029" spans="1:4" ht="12.75">
      <c r="A1029" s="191" t="s">
        <v>301</v>
      </c>
      <c r="B1029" s="74"/>
      <c r="C1029" s="94">
        <f>'VII-6. Labor Rates'!$D$28</f>
        <v>0</v>
      </c>
      <c r="D1029" s="94">
        <f t="shared" si="17"/>
        <v>0</v>
      </c>
    </row>
    <row r="1030" spans="1:4" ht="12.75">
      <c r="A1030" s="191" t="s">
        <v>302</v>
      </c>
      <c r="B1030" s="74"/>
      <c r="C1030" s="94">
        <f>'VII-6. Labor Rates'!$D$28</f>
        <v>0</v>
      </c>
      <c r="D1030" s="94">
        <f t="shared" si="17"/>
        <v>0</v>
      </c>
    </row>
    <row r="1031" spans="1:4" ht="12.75">
      <c r="A1031" s="191" t="s">
        <v>304</v>
      </c>
      <c r="B1031" s="74"/>
      <c r="C1031" s="94">
        <f>'VII-6. Labor Rates'!$D$28</f>
        <v>0</v>
      </c>
      <c r="D1031" s="94">
        <f t="shared" si="17"/>
        <v>0</v>
      </c>
    </row>
    <row r="1032" spans="1:14" ht="12.75">
      <c r="A1032" s="191" t="s">
        <v>305</v>
      </c>
      <c r="B1032" s="74"/>
      <c r="C1032" s="94">
        <f>'VII-6. Labor Rates'!$D$28</f>
        <v>0</v>
      </c>
      <c r="D1032" s="94">
        <f t="shared" si="17"/>
        <v>0</v>
      </c>
      <c r="F1032" s="107"/>
      <c r="G1032" s="107"/>
      <c r="H1032" s="107"/>
      <c r="I1032" s="107"/>
      <c r="J1032" s="107"/>
      <c r="K1032" s="107"/>
      <c r="L1032" s="107"/>
      <c r="M1032" s="107"/>
      <c r="N1032" s="107"/>
    </row>
    <row r="1033" spans="1:4" ht="12.75">
      <c r="A1033" s="191" t="s">
        <v>306</v>
      </c>
      <c r="B1033" s="74"/>
      <c r="C1033" s="94">
        <f>'VII-6. Labor Rates'!$D$28</f>
        <v>0</v>
      </c>
      <c r="D1033" s="94">
        <f t="shared" si="17"/>
        <v>0</v>
      </c>
    </row>
    <row r="1034" spans="1:4" ht="12.75">
      <c r="A1034" s="191" t="s">
        <v>307</v>
      </c>
      <c r="B1034" s="74"/>
      <c r="C1034" s="94">
        <f>'VII-6. Labor Rates'!$D$28</f>
        <v>0</v>
      </c>
      <c r="D1034" s="94">
        <f t="shared" si="17"/>
        <v>0</v>
      </c>
    </row>
    <row r="1035" spans="1:4" ht="12.75">
      <c r="A1035" s="191" t="s">
        <v>308</v>
      </c>
      <c r="B1035" s="74"/>
      <c r="C1035" s="94">
        <f>'VII-6. Labor Rates'!$D$28</f>
        <v>0</v>
      </c>
      <c r="D1035" s="94">
        <f t="shared" si="17"/>
        <v>0</v>
      </c>
    </row>
    <row r="1036" spans="1:4" ht="12.75">
      <c r="A1036" s="191" t="s">
        <v>309</v>
      </c>
      <c r="B1036" s="74"/>
      <c r="C1036" s="94">
        <f>'VII-6. Labor Rates'!$D$28</f>
        <v>0</v>
      </c>
      <c r="D1036" s="94">
        <f t="shared" si="17"/>
        <v>0</v>
      </c>
    </row>
    <row r="1037" spans="1:4" ht="12.75">
      <c r="A1037" s="191" t="s">
        <v>310</v>
      </c>
      <c r="B1037" s="74"/>
      <c r="C1037" s="94">
        <f>'VII-6. Labor Rates'!$D$28</f>
        <v>0</v>
      </c>
      <c r="D1037" s="94">
        <f t="shared" si="17"/>
        <v>0</v>
      </c>
    </row>
    <row r="1038" spans="1:4" ht="12.75">
      <c r="A1038" s="191" t="s">
        <v>311</v>
      </c>
      <c r="B1038" s="74"/>
      <c r="C1038" s="94">
        <f>'VII-6. Labor Rates'!$D$28</f>
        <v>0</v>
      </c>
      <c r="D1038" s="94">
        <f t="shared" si="17"/>
        <v>0</v>
      </c>
    </row>
    <row r="1039" spans="1:4" ht="12.75">
      <c r="A1039" s="191" t="s">
        <v>312</v>
      </c>
      <c r="B1039" s="74"/>
      <c r="C1039" s="94">
        <f>'VII-6. Labor Rates'!$D$28</f>
        <v>0</v>
      </c>
      <c r="D1039" s="94">
        <f t="shared" si="17"/>
        <v>0</v>
      </c>
    </row>
    <row r="1040" spans="1:4" ht="12.75">
      <c r="A1040" s="191" t="s">
        <v>314</v>
      </c>
      <c r="B1040" s="74"/>
      <c r="C1040" s="94">
        <f>'VII-6. Labor Rates'!$D$28</f>
        <v>0</v>
      </c>
      <c r="D1040" s="94">
        <f t="shared" si="17"/>
        <v>0</v>
      </c>
    </row>
    <row r="1041" spans="1:4" ht="12.75">
      <c r="A1041" s="191" t="s">
        <v>315</v>
      </c>
      <c r="B1041" s="74"/>
      <c r="C1041" s="94">
        <f>'VII-6. Labor Rates'!$D$28</f>
        <v>0</v>
      </c>
      <c r="D1041" s="94">
        <f t="shared" si="17"/>
        <v>0</v>
      </c>
    </row>
    <row r="1042" spans="1:4" ht="12.75">
      <c r="A1042" s="191" t="s">
        <v>316</v>
      </c>
      <c r="B1042" s="74"/>
      <c r="C1042" s="94">
        <f>'VII-6. Labor Rates'!$D$28</f>
        <v>0</v>
      </c>
      <c r="D1042" s="94">
        <f t="shared" si="17"/>
        <v>0</v>
      </c>
    </row>
    <row r="1043" spans="1:4" ht="12.75">
      <c r="A1043" s="191" t="s">
        <v>317</v>
      </c>
      <c r="B1043" s="74"/>
      <c r="C1043" s="94">
        <f>'VII-6. Labor Rates'!$D$28</f>
        <v>0</v>
      </c>
      <c r="D1043" s="94">
        <f t="shared" si="17"/>
        <v>0</v>
      </c>
    </row>
    <row r="1044" spans="1:14" ht="12.75">
      <c r="A1044" s="191" t="s">
        <v>318</v>
      </c>
      <c r="B1044" s="74"/>
      <c r="C1044" s="94">
        <f>'VII-6. Labor Rates'!$D$28</f>
        <v>0</v>
      </c>
      <c r="D1044" s="94">
        <f t="shared" si="17"/>
        <v>0</v>
      </c>
      <c r="F1044" s="107"/>
      <c r="G1044" s="107"/>
      <c r="H1044" s="107"/>
      <c r="I1044" s="107"/>
      <c r="J1044" s="107"/>
      <c r="K1044" s="107"/>
      <c r="L1044" s="107"/>
      <c r="M1044" s="107"/>
      <c r="N1044" s="107"/>
    </row>
    <row r="1045" spans="1:4" ht="12.75">
      <c r="A1045" s="191" t="s">
        <v>320</v>
      </c>
      <c r="B1045" s="74"/>
      <c r="C1045" s="94">
        <f>'VII-6. Labor Rates'!$D$28</f>
        <v>0</v>
      </c>
      <c r="D1045" s="94">
        <f t="shared" si="17"/>
        <v>0</v>
      </c>
    </row>
    <row r="1046" spans="1:4" ht="12.75">
      <c r="A1046" s="191" t="s">
        <v>323</v>
      </c>
      <c r="B1046" s="74"/>
      <c r="C1046" s="94">
        <f>'VII-6. Labor Rates'!$D$28</f>
        <v>0</v>
      </c>
      <c r="D1046" s="94">
        <f t="shared" si="17"/>
        <v>0</v>
      </c>
    </row>
    <row r="1047" spans="1:4" ht="12.75">
      <c r="A1047" s="191" t="s">
        <v>324</v>
      </c>
      <c r="B1047" s="74"/>
      <c r="C1047" s="94">
        <f>'VII-6. Labor Rates'!$D$28</f>
        <v>0</v>
      </c>
      <c r="D1047" s="94">
        <f t="shared" si="17"/>
        <v>0</v>
      </c>
    </row>
    <row r="1048" spans="1:4" ht="12.75">
      <c r="A1048" s="191" t="s">
        <v>325</v>
      </c>
      <c r="B1048" s="74"/>
      <c r="C1048" s="94">
        <f>'VII-6. Labor Rates'!$D$28</f>
        <v>0</v>
      </c>
      <c r="D1048" s="94">
        <f t="shared" si="17"/>
        <v>0</v>
      </c>
    </row>
    <row r="1049" spans="1:4" ht="12.75">
      <c r="A1049" s="191" t="s">
        <v>326</v>
      </c>
      <c r="B1049" s="74"/>
      <c r="C1049" s="94">
        <f>'VII-6. Labor Rates'!$D$28</f>
        <v>0</v>
      </c>
      <c r="D1049" s="94">
        <f t="shared" si="17"/>
        <v>0</v>
      </c>
    </row>
    <row r="1050" spans="1:4" ht="12.75">
      <c r="A1050" s="191" t="s">
        <v>327</v>
      </c>
      <c r="B1050" s="74"/>
      <c r="C1050" s="94">
        <f>'VII-6. Labor Rates'!$D$28</f>
        <v>0</v>
      </c>
      <c r="D1050" s="94">
        <f t="shared" si="17"/>
        <v>0</v>
      </c>
    </row>
    <row r="1051" spans="1:4" ht="22.5">
      <c r="A1051" s="191" t="s">
        <v>328</v>
      </c>
      <c r="B1051" s="74"/>
      <c r="C1051" s="94">
        <f>'VII-6. Labor Rates'!$D$28</f>
        <v>0</v>
      </c>
      <c r="D1051" s="94">
        <f t="shared" si="17"/>
        <v>0</v>
      </c>
    </row>
    <row r="1052" spans="1:4" ht="12.75">
      <c r="A1052" s="191" t="s">
        <v>329</v>
      </c>
      <c r="B1052" s="74"/>
      <c r="C1052" s="94">
        <f>'VII-6. Labor Rates'!$D$28</f>
        <v>0</v>
      </c>
      <c r="D1052" s="94">
        <f t="shared" si="17"/>
        <v>0</v>
      </c>
    </row>
    <row r="1053" spans="1:4" ht="12.75">
      <c r="A1053" s="191" t="s">
        <v>330</v>
      </c>
      <c r="B1053" s="74"/>
      <c r="C1053" s="94">
        <f>'VII-6. Labor Rates'!$D$28</f>
        <v>0</v>
      </c>
      <c r="D1053" s="94">
        <f t="shared" si="17"/>
        <v>0</v>
      </c>
    </row>
    <row r="1054" spans="1:14" ht="12.75">
      <c r="A1054" s="191" t="s">
        <v>331</v>
      </c>
      <c r="B1054" s="74"/>
      <c r="C1054" s="94">
        <f>'VII-6. Labor Rates'!$D$28</f>
        <v>0</v>
      </c>
      <c r="D1054" s="94">
        <f t="shared" si="17"/>
        <v>0</v>
      </c>
      <c r="F1054" s="107"/>
      <c r="G1054" s="107"/>
      <c r="H1054" s="107"/>
      <c r="I1054" s="107"/>
      <c r="J1054" s="107"/>
      <c r="K1054" s="107"/>
      <c r="L1054" s="107"/>
      <c r="M1054" s="107"/>
      <c r="N1054" s="107"/>
    </row>
    <row r="1055" spans="1:4" ht="12.75">
      <c r="A1055" s="191" t="s">
        <v>332</v>
      </c>
      <c r="B1055" s="74"/>
      <c r="C1055" s="94">
        <f>'VII-6. Labor Rates'!$D$28</f>
        <v>0</v>
      </c>
      <c r="D1055" s="94">
        <f t="shared" si="17"/>
        <v>0</v>
      </c>
    </row>
    <row r="1056" spans="1:4" ht="12.75">
      <c r="A1056" s="191" t="s">
        <v>333</v>
      </c>
      <c r="B1056" s="74"/>
      <c r="C1056" s="94">
        <f>'VII-6. Labor Rates'!$D$28</f>
        <v>0</v>
      </c>
      <c r="D1056" s="94">
        <f t="shared" si="17"/>
        <v>0</v>
      </c>
    </row>
    <row r="1057" spans="1:4" ht="12.75">
      <c r="A1057" s="191" t="s">
        <v>8</v>
      </c>
      <c r="B1057" s="74"/>
      <c r="C1057" s="94">
        <f>'VII-6. Labor Rates'!$D$28</f>
        <v>0</v>
      </c>
      <c r="D1057" s="94">
        <f t="shared" si="17"/>
        <v>0</v>
      </c>
    </row>
    <row r="1058" spans="1:8" ht="12.75">
      <c r="A1058" s="194"/>
      <c r="B1058" s="74"/>
      <c r="C1058" s="94">
        <f>'VII-6. Labor Rates'!$D$52</f>
        <v>0</v>
      </c>
      <c r="D1058" s="94">
        <f>B1058*C1058</f>
        <v>0</v>
      </c>
      <c r="F1058" s="107"/>
      <c r="G1058" s="109"/>
      <c r="H1058" s="109"/>
    </row>
    <row r="1059" spans="1:8" ht="12.75">
      <c r="A1059" s="194"/>
      <c r="B1059" s="74"/>
      <c r="C1059" s="94">
        <f>'VII-6. Labor Rates'!$D$52</f>
        <v>0</v>
      </c>
      <c r="D1059" s="94">
        <f>B1059*C1059</f>
        <v>0</v>
      </c>
      <c r="F1059" s="107"/>
      <c r="G1059" s="109"/>
      <c r="H1059" s="109"/>
    </row>
    <row r="1060" spans="1:8" ht="12.75">
      <c r="A1060" s="194"/>
      <c r="B1060" s="74"/>
      <c r="C1060" s="94">
        <f>'VII-6. Labor Rates'!$D$52</f>
        <v>0</v>
      </c>
      <c r="D1060" s="94">
        <f>B1060*C1060</f>
        <v>0</v>
      </c>
      <c r="F1060" s="107"/>
      <c r="G1060" s="109"/>
      <c r="H1060" s="109"/>
    </row>
    <row r="1061" spans="1:8" ht="12.75">
      <c r="A1061" s="195" t="s">
        <v>15</v>
      </c>
      <c r="B1061" s="60"/>
      <c r="C1061" s="111"/>
      <c r="D1061" s="112" t="s">
        <v>26</v>
      </c>
      <c r="F1061" s="107"/>
      <c r="G1061" s="107"/>
      <c r="H1061" s="107"/>
    </row>
    <row r="1062" spans="1:4" ht="12.75">
      <c r="A1062" s="59" t="s">
        <v>42</v>
      </c>
      <c r="B1062" s="75">
        <f>SUM(B1005:B1060)</f>
        <v>0</v>
      </c>
      <c r="C1062" s="94">
        <f>'VII-6. Labor Rates'!$D$52</f>
        <v>0</v>
      </c>
      <c r="D1062" s="94">
        <f>SUM(D1005:D1061)</f>
        <v>0</v>
      </c>
    </row>
    <row r="1063" ht="18.75" customHeight="1"/>
    <row r="1064" spans="1:5" ht="12.75">
      <c r="A1064" s="2" t="s">
        <v>11</v>
      </c>
      <c r="B1064" s="8"/>
      <c r="C1064" s="8"/>
      <c r="D1064" s="8"/>
      <c r="E1064" s="8"/>
    </row>
    <row r="1065" spans="1:8" s="7" customFormat="1" ht="27" customHeight="1">
      <c r="A1065" s="199" t="s">
        <v>346</v>
      </c>
      <c r="B1065" s="199"/>
      <c r="C1065" s="199"/>
      <c r="D1065" s="199"/>
      <c r="E1065" s="199"/>
      <c r="F1065" s="199"/>
      <c r="G1065" s="199"/>
      <c r="H1065" s="199"/>
    </row>
    <row r="1066" spans="1:8" s="7" customFormat="1" ht="39" customHeight="1">
      <c r="A1066" s="200" t="s">
        <v>340</v>
      </c>
      <c r="B1066" s="201"/>
      <c r="C1066" s="201"/>
      <c r="D1066" s="201"/>
      <c r="E1066" s="201"/>
      <c r="F1066" s="201"/>
      <c r="G1066" s="201"/>
      <c r="H1066" s="201"/>
    </row>
    <row r="1067" spans="1:13" ht="12.75">
      <c r="A1067" s="200" t="s">
        <v>106</v>
      </c>
      <c r="B1067" s="201"/>
      <c r="C1067" s="201"/>
      <c r="D1067" s="201"/>
      <c r="E1067" s="201"/>
      <c r="F1067" s="201"/>
      <c r="G1067" s="201"/>
      <c r="H1067" s="201"/>
      <c r="I1067" s="44"/>
      <c r="J1067" s="44"/>
      <c r="K1067" s="44"/>
      <c r="L1067" s="44"/>
      <c r="M1067" s="44"/>
    </row>
    <row r="1068" s="7" customFormat="1" ht="12.75"/>
    <row r="1069" s="7" customFormat="1" ht="12.75"/>
    <row r="1070" s="7" customFormat="1" ht="12.75"/>
    <row r="1071" s="7" customFormat="1" ht="12.75"/>
    <row r="1072" s="7" customFormat="1" ht="12.75"/>
    <row r="1073" s="7" customFormat="1" ht="12.75"/>
    <row r="1074" s="7" customFormat="1" ht="12.75"/>
    <row r="1075" s="7" customFormat="1" ht="12.75"/>
    <row r="1076" s="7" customFormat="1" ht="12.75"/>
    <row r="1077" s="7" customFormat="1" ht="12.75"/>
    <row r="1078" s="7" customFormat="1" ht="12.75"/>
    <row r="1079" s="7" customFormat="1" ht="12.75"/>
    <row r="1080" s="7" customFormat="1" ht="12.75"/>
    <row r="1081" s="7" customFormat="1" ht="12.75"/>
    <row r="1082" s="7" customFormat="1" ht="12.75"/>
    <row r="1083" s="7" customFormat="1" ht="12.75"/>
    <row r="1084" s="7" customFormat="1" ht="12.75"/>
  </sheetData>
  <mergeCells count="3">
    <mergeCell ref="A1066:H1066"/>
    <mergeCell ref="A1065:H1065"/>
    <mergeCell ref="A1067:H1067"/>
  </mergeCells>
  <printOptions/>
  <pageMargins left="0.5" right="0.5" top="1" bottom="1" header="0.5" footer="0.5"/>
  <pageSetup fitToHeight="2" horizontalDpi="300" verticalDpi="300" orientation="landscape" r:id="rId2"/>
  <headerFooter alignWithMargins="0">
    <oddHeader>&amp;C&amp;"Arial,Bold"&amp;9
</oddHeader>
    <oddFooter>&amp;L&amp;A&amp;C&amp;P of &amp;N&amp;RRFP 010708-NCRO</oddFooter>
  </headerFooter>
  <rowBreaks count="17" manualBreakCount="17">
    <brk id="26" max="255" man="1"/>
    <brk id="87" max="255" man="1"/>
    <brk id="148" max="255" man="1"/>
    <brk id="209" max="255" man="1"/>
    <brk id="270" max="255" man="1"/>
    <brk id="331" max="255" man="1"/>
    <brk id="392" max="255" man="1"/>
    <brk id="453" max="255" man="1"/>
    <brk id="514" max="255" man="1"/>
    <brk id="575" max="255" man="1"/>
    <brk id="636" max="255" man="1"/>
    <brk id="697" max="255" man="1"/>
    <brk id="758" max="255" man="1"/>
    <brk id="819" max="255" man="1"/>
    <brk id="880" max="255" man="1"/>
    <brk id="941" max="255" man="1"/>
    <brk id="1002" max="255" man="1"/>
  </rowBreaks>
  <drawing r:id="rId1"/>
</worksheet>
</file>

<file path=xl/worksheets/sheet5.xml><?xml version="1.0" encoding="utf-8"?>
<worksheet xmlns="http://schemas.openxmlformats.org/spreadsheetml/2006/main" xmlns:r="http://schemas.openxmlformats.org/officeDocument/2006/relationships">
  <dimension ref="A1:M220"/>
  <sheetViews>
    <sheetView showGridLines="0" workbookViewId="0" topLeftCell="A1">
      <selection activeCell="A1" sqref="A1"/>
    </sheetView>
  </sheetViews>
  <sheetFormatPr defaultColWidth="9.140625" defaultRowHeight="12.75"/>
  <cols>
    <col min="1" max="1" width="58.8515625" style="6" customWidth="1"/>
    <col min="2" max="3" width="10.7109375" style="6" customWidth="1"/>
    <col min="4" max="5" width="9.7109375" style="6" customWidth="1"/>
    <col min="6" max="16384" width="9.140625" style="6" customWidth="1"/>
  </cols>
  <sheetData>
    <row r="1" spans="1:2" ht="15">
      <c r="A1" s="50" t="str">
        <f>TOC!A1</f>
        <v>Phoenix Program Cost Workbook</v>
      </c>
      <c r="B1" s="50"/>
    </row>
    <row r="2" spans="1:2" ht="15">
      <c r="A2" s="50" t="s">
        <v>249</v>
      </c>
      <c r="B2" s="50"/>
    </row>
    <row r="3" spans="1:2" ht="17.25" customHeight="1">
      <c r="A3" s="51" t="str">
        <f>TOC!$B$3</f>
        <v>&lt;Bidder Name&gt;</v>
      </c>
      <c r="B3" s="51"/>
    </row>
    <row r="4" spans="1:2" ht="17.25" customHeight="1">
      <c r="A4" s="51" t="str">
        <f>TOC!$B$4</f>
        <v>&lt;Select Pricing Scenario&gt;</v>
      </c>
      <c r="B4" s="51"/>
    </row>
    <row r="5" spans="1:12" s="9" customFormat="1" ht="12.75">
      <c r="A5" s="52"/>
      <c r="B5" s="53"/>
      <c r="C5" s="53"/>
      <c r="D5" s="53"/>
      <c r="E5" s="53"/>
      <c r="I5" s="6"/>
      <c r="J5" s="6"/>
      <c r="K5" s="6"/>
      <c r="L5" s="6"/>
    </row>
    <row r="6" spans="1:10" s="3" customFormat="1" ht="12.75">
      <c r="A6" s="65" t="s">
        <v>250</v>
      </c>
      <c r="B6" s="14"/>
      <c r="C6" s="46"/>
      <c r="D6" s="46"/>
      <c r="E6" s="31"/>
      <c r="I6" s="6"/>
      <c r="J6" s="6"/>
    </row>
    <row r="7" spans="1:5" ht="33.75">
      <c r="A7" s="58" t="s">
        <v>9</v>
      </c>
      <c r="B7" s="58" t="s">
        <v>14</v>
      </c>
      <c r="C7" s="58" t="s">
        <v>91</v>
      </c>
      <c r="D7" s="28" t="s">
        <v>86</v>
      </c>
      <c r="E7" s="58" t="s">
        <v>41</v>
      </c>
    </row>
    <row r="8" spans="1:5" ht="12.75">
      <c r="A8" s="65" t="s">
        <v>126</v>
      </c>
      <c r="B8" s="75">
        <f>B35</f>
        <v>0</v>
      </c>
      <c r="C8" s="75">
        <f>C35</f>
        <v>58</v>
      </c>
      <c r="D8" s="94">
        <f>D35</f>
        <v>0</v>
      </c>
      <c r="E8" s="94">
        <f>E35</f>
        <v>0</v>
      </c>
    </row>
    <row r="9" spans="1:5" ht="12.75">
      <c r="A9" s="65" t="s">
        <v>123</v>
      </c>
      <c r="B9" s="75">
        <f>B45</f>
        <v>0</v>
      </c>
      <c r="C9" s="75">
        <f>C45</f>
        <v>58</v>
      </c>
      <c r="D9" s="94">
        <f>D45</f>
        <v>0</v>
      </c>
      <c r="E9" s="94">
        <f>E45</f>
        <v>0</v>
      </c>
    </row>
    <row r="10" spans="1:5" ht="12.75">
      <c r="A10" s="65" t="s">
        <v>124</v>
      </c>
      <c r="B10" s="75">
        <f>B55</f>
        <v>0</v>
      </c>
      <c r="C10" s="75">
        <f>C55</f>
        <v>58</v>
      </c>
      <c r="D10" s="94">
        <f>D55</f>
        <v>0</v>
      </c>
      <c r="E10" s="94">
        <f>E55</f>
        <v>0</v>
      </c>
    </row>
    <row r="11" spans="1:10" ht="12.75">
      <c r="A11" s="65" t="s">
        <v>125</v>
      </c>
      <c r="B11" s="75">
        <f>B65</f>
        <v>0</v>
      </c>
      <c r="C11" s="75">
        <f>C65</f>
        <v>58</v>
      </c>
      <c r="D11" s="94">
        <f>D65</f>
        <v>0</v>
      </c>
      <c r="E11" s="94">
        <f>E65</f>
        <v>0</v>
      </c>
      <c r="J11"/>
    </row>
    <row r="12" spans="1:10" ht="12.75">
      <c r="A12" s="65" t="s">
        <v>127</v>
      </c>
      <c r="B12" s="75">
        <f>B75</f>
        <v>0</v>
      </c>
      <c r="C12" s="75">
        <f>C75</f>
        <v>58</v>
      </c>
      <c r="D12" s="94">
        <f>D75</f>
        <v>0</v>
      </c>
      <c r="E12" s="94">
        <f>E75</f>
        <v>0</v>
      </c>
      <c r="J12"/>
    </row>
    <row r="13" spans="1:10" ht="12.75">
      <c r="A13" s="65" t="s">
        <v>128</v>
      </c>
      <c r="B13" s="75">
        <f>B85</f>
        <v>0</v>
      </c>
      <c r="C13" s="75">
        <f>C85</f>
        <v>58</v>
      </c>
      <c r="D13" s="94">
        <f>D85</f>
        <v>0</v>
      </c>
      <c r="E13" s="94">
        <f>E85</f>
        <v>0</v>
      </c>
      <c r="J13"/>
    </row>
    <row r="14" spans="1:5" ht="12.75">
      <c r="A14" s="65" t="s">
        <v>129</v>
      </c>
      <c r="B14" s="75">
        <f>B95</f>
        <v>0</v>
      </c>
      <c r="C14" s="75">
        <f>C95</f>
        <v>58</v>
      </c>
      <c r="D14" s="94">
        <f>D95</f>
        <v>0</v>
      </c>
      <c r="E14" s="94">
        <f>E95</f>
        <v>0</v>
      </c>
    </row>
    <row r="15" spans="1:5" ht="12.75">
      <c r="A15" s="65" t="s">
        <v>130</v>
      </c>
      <c r="B15" s="75">
        <f>B105</f>
        <v>0</v>
      </c>
      <c r="C15" s="75">
        <f>C105</f>
        <v>58</v>
      </c>
      <c r="D15" s="94">
        <f>D105</f>
        <v>0</v>
      </c>
      <c r="E15" s="94">
        <f>E105</f>
        <v>0</v>
      </c>
    </row>
    <row r="16" spans="1:5" ht="12.75">
      <c r="A16" s="65" t="s">
        <v>131</v>
      </c>
      <c r="B16" s="75">
        <f>B115</f>
        <v>0</v>
      </c>
      <c r="C16" s="75">
        <f>C115</f>
        <v>58</v>
      </c>
      <c r="D16" s="94">
        <f>D115</f>
        <v>0</v>
      </c>
      <c r="E16" s="94">
        <f>E115</f>
        <v>0</v>
      </c>
    </row>
    <row r="17" spans="1:10" ht="12.75">
      <c r="A17" s="65" t="s">
        <v>132</v>
      </c>
      <c r="B17" s="75">
        <f>B125</f>
        <v>0</v>
      </c>
      <c r="C17" s="75">
        <f>C125</f>
        <v>58</v>
      </c>
      <c r="D17" s="94">
        <f>D125</f>
        <v>0</v>
      </c>
      <c r="E17" s="94">
        <f>E125</f>
        <v>0</v>
      </c>
      <c r="J17" s="3"/>
    </row>
    <row r="18" spans="1:9" ht="12.75">
      <c r="A18" s="65" t="s">
        <v>133</v>
      </c>
      <c r="B18" s="75">
        <f>B135</f>
        <v>0</v>
      </c>
      <c r="C18" s="75">
        <f>C135</f>
        <v>58</v>
      </c>
      <c r="D18" s="94">
        <f>D135</f>
        <v>0</v>
      </c>
      <c r="E18" s="94">
        <f>E135</f>
        <v>0</v>
      </c>
      <c r="G18" s="107"/>
      <c r="H18" s="107"/>
      <c r="I18" s="107"/>
    </row>
    <row r="19" spans="1:9" ht="12.75">
      <c r="A19" s="65" t="s">
        <v>134</v>
      </c>
      <c r="B19" s="75">
        <f>B145</f>
        <v>0</v>
      </c>
      <c r="C19" s="75">
        <f>C145</f>
        <v>58</v>
      </c>
      <c r="D19" s="94">
        <f>D145</f>
        <v>0</v>
      </c>
      <c r="E19" s="94">
        <f>E145</f>
        <v>0</v>
      </c>
      <c r="G19" s="107"/>
      <c r="H19" s="107"/>
      <c r="I19" s="107"/>
    </row>
    <row r="20" spans="1:5" ht="12.75">
      <c r="A20" s="65" t="s">
        <v>135</v>
      </c>
      <c r="B20" s="75">
        <f>B155</f>
        <v>0</v>
      </c>
      <c r="C20" s="75">
        <f>C155</f>
        <v>58</v>
      </c>
      <c r="D20" s="94">
        <f>D155</f>
        <v>0</v>
      </c>
      <c r="E20" s="94">
        <f>E155</f>
        <v>0</v>
      </c>
    </row>
    <row r="21" spans="1:9" ht="12.75">
      <c r="A21" s="65" t="s">
        <v>136</v>
      </c>
      <c r="B21" s="75">
        <f>B165</f>
        <v>0</v>
      </c>
      <c r="C21" s="75">
        <f>C165</f>
        <v>58</v>
      </c>
      <c r="D21" s="94">
        <f>D165</f>
        <v>0</v>
      </c>
      <c r="E21" s="94">
        <f>E165</f>
        <v>0</v>
      </c>
      <c r="I21" s="107"/>
    </row>
    <row r="22" spans="1:9" ht="12.75">
      <c r="A22" s="65" t="s">
        <v>137</v>
      </c>
      <c r="B22" s="75">
        <f>B175</f>
        <v>0</v>
      </c>
      <c r="C22" s="75">
        <f>C175</f>
        <v>58</v>
      </c>
      <c r="D22" s="94">
        <f>D175</f>
        <v>0</v>
      </c>
      <c r="E22" s="94">
        <f>E175</f>
        <v>0</v>
      </c>
      <c r="I22" s="107"/>
    </row>
    <row r="23" spans="1:9" ht="12.75">
      <c r="A23" s="65" t="s">
        <v>138</v>
      </c>
      <c r="B23" s="75">
        <f>B185</f>
        <v>0</v>
      </c>
      <c r="C23" s="75">
        <f>C185</f>
        <v>58</v>
      </c>
      <c r="D23" s="94">
        <f>D185</f>
        <v>0</v>
      </c>
      <c r="E23" s="94">
        <f>E185</f>
        <v>0</v>
      </c>
      <c r="I23" s="107"/>
    </row>
    <row r="24" spans="1:9" ht="12.75">
      <c r="A24" s="65" t="s">
        <v>192</v>
      </c>
      <c r="B24" s="75">
        <f>B195</f>
        <v>0</v>
      </c>
      <c r="C24" s="75">
        <f>C195</f>
        <v>58</v>
      </c>
      <c r="D24" s="94">
        <f>D195</f>
        <v>0</v>
      </c>
      <c r="E24" s="94">
        <f>E195</f>
        <v>0</v>
      </c>
      <c r="I24" s="107"/>
    </row>
    <row r="25" spans="1:5" ht="12.75">
      <c r="A25" s="59" t="s">
        <v>42</v>
      </c>
      <c r="B25" s="75">
        <f>SUM(B8:B24)</f>
        <v>0</v>
      </c>
      <c r="C25" s="75">
        <f>C24</f>
        <v>58</v>
      </c>
      <c r="D25" s="94">
        <f>'VII-6. Labor Rates'!$D$76</f>
        <v>0</v>
      </c>
      <c r="E25" s="94">
        <f>SUM(E8:E24)</f>
        <v>0</v>
      </c>
    </row>
    <row r="27" spans="1:12" s="3" customFormat="1" ht="12.75">
      <c r="A27" s="65" t="str">
        <f>A8</f>
        <v>Optional Deployment Project 1: Accounts Payable</v>
      </c>
      <c r="B27" s="14"/>
      <c r="C27" s="14"/>
      <c r="D27" s="46"/>
      <c r="E27" s="31"/>
      <c r="K27" s="6"/>
      <c r="L27" s="6"/>
    </row>
    <row r="28" spans="1:5" ht="33.75">
      <c r="A28" s="58" t="s">
        <v>9</v>
      </c>
      <c r="B28" s="58" t="s">
        <v>90</v>
      </c>
      <c r="C28" s="58" t="s">
        <v>91</v>
      </c>
      <c r="D28" s="28" t="s">
        <v>86</v>
      </c>
      <c r="E28" s="58" t="s">
        <v>41</v>
      </c>
    </row>
    <row r="29" spans="1:5" ht="12.75">
      <c r="A29" s="103" t="s">
        <v>87</v>
      </c>
      <c r="B29" s="74"/>
      <c r="C29" s="75">
        <v>15</v>
      </c>
      <c r="D29" s="94">
        <f>'VII-6. Labor Rates'!$D$76</f>
        <v>0</v>
      </c>
      <c r="E29" s="94">
        <f>B29*C29*D29</f>
        <v>0</v>
      </c>
    </row>
    <row r="30" spans="1:5" ht="12.75">
      <c r="A30" s="103" t="s">
        <v>166</v>
      </c>
      <c r="B30" s="74"/>
      <c r="C30" s="75">
        <v>22</v>
      </c>
      <c r="D30" s="94">
        <f>'VII-6. Labor Rates'!$D$76</f>
        <v>0</v>
      </c>
      <c r="E30" s="94">
        <f>B30*C30*D30</f>
        <v>0</v>
      </c>
    </row>
    <row r="31" spans="1:5" ht="12.75">
      <c r="A31" s="103" t="s">
        <v>88</v>
      </c>
      <c r="B31" s="74"/>
      <c r="C31" s="75">
        <v>12</v>
      </c>
      <c r="D31" s="94">
        <f>'VII-6. Labor Rates'!$D$76</f>
        <v>0</v>
      </c>
      <c r="E31" s="94">
        <f>B31*C31*D31</f>
        <v>0</v>
      </c>
    </row>
    <row r="32" spans="1:12" ht="12.75">
      <c r="A32" s="103" t="s">
        <v>89</v>
      </c>
      <c r="B32" s="74"/>
      <c r="C32" s="75">
        <v>8</v>
      </c>
      <c r="D32" s="94">
        <f>'VII-6. Labor Rates'!$D$76</f>
        <v>0</v>
      </c>
      <c r="E32" s="94">
        <f>B32*C32*D32</f>
        <v>0</v>
      </c>
      <c r="K32"/>
      <c r="L32"/>
    </row>
    <row r="33" spans="1:12" ht="12.75">
      <c r="A33" s="103" t="s">
        <v>0</v>
      </c>
      <c r="B33" s="74"/>
      <c r="C33" s="75">
        <v>1</v>
      </c>
      <c r="D33" s="94">
        <f>'VII-6. Labor Rates'!$D$76</f>
        <v>0</v>
      </c>
      <c r="E33" s="94">
        <f>B33*C33*D33</f>
        <v>0</v>
      </c>
      <c r="K33"/>
      <c r="L33"/>
    </row>
    <row r="34" spans="1:12" ht="12.75">
      <c r="A34" s="104" t="s">
        <v>15</v>
      </c>
      <c r="B34" s="111"/>
      <c r="C34" s="111"/>
      <c r="D34" s="111"/>
      <c r="E34" s="112" t="s">
        <v>26</v>
      </c>
      <c r="K34"/>
      <c r="L34"/>
    </row>
    <row r="35" spans="1:5" ht="12.75">
      <c r="A35" s="59" t="s">
        <v>42</v>
      </c>
      <c r="B35" s="75">
        <f>SUM(B29:B33)</f>
        <v>0</v>
      </c>
      <c r="C35" s="75">
        <f>SUM(C29:C33)</f>
        <v>58</v>
      </c>
      <c r="D35" s="94">
        <f>'VII-6. Labor Rates'!$D$76</f>
        <v>0</v>
      </c>
      <c r="E35" s="94">
        <f>SUM(E29:E34)</f>
        <v>0</v>
      </c>
    </row>
    <row r="37" spans="1:12" s="3" customFormat="1" ht="12.75">
      <c r="A37" s="65" t="str">
        <f>A9</f>
        <v>Optional Deployment Project 2: Accounts Receivable</v>
      </c>
      <c r="B37" s="14"/>
      <c r="C37" s="14"/>
      <c r="D37" s="46"/>
      <c r="E37" s="31"/>
      <c r="K37" s="6"/>
      <c r="L37" s="6"/>
    </row>
    <row r="38" spans="1:5" ht="33.75">
      <c r="A38" s="58" t="s">
        <v>9</v>
      </c>
      <c r="B38" s="58" t="s">
        <v>90</v>
      </c>
      <c r="C38" s="58" t="s">
        <v>91</v>
      </c>
      <c r="D38" s="28" t="s">
        <v>86</v>
      </c>
      <c r="E38" s="58" t="s">
        <v>41</v>
      </c>
    </row>
    <row r="39" spans="1:5" ht="12.75">
      <c r="A39" s="103" t="str">
        <f>'VII-3b. Opt New Func Deploy'!$A$29</f>
        <v>Small</v>
      </c>
      <c r="B39" s="74"/>
      <c r="C39" s="75">
        <v>15</v>
      </c>
      <c r="D39" s="94">
        <f>'VII-6. Labor Rates'!$D$76</f>
        <v>0</v>
      </c>
      <c r="E39" s="94">
        <f>B39*C39*D39</f>
        <v>0</v>
      </c>
    </row>
    <row r="40" spans="1:5" ht="12.75">
      <c r="A40" s="103" t="str">
        <f>'VII-3b. Opt New Func Deploy'!$A$30</f>
        <v>Semi-Small</v>
      </c>
      <c r="B40" s="74"/>
      <c r="C40" s="75">
        <v>22</v>
      </c>
      <c r="D40" s="94">
        <f>'VII-6. Labor Rates'!$D$76</f>
        <v>0</v>
      </c>
      <c r="E40" s="94">
        <f>B40*C40*D40</f>
        <v>0</v>
      </c>
    </row>
    <row r="41" spans="1:5" ht="12.75">
      <c r="A41" s="103" t="str">
        <f>'VII-3b. Opt New Func Deploy'!$A$31</f>
        <v>Medium</v>
      </c>
      <c r="B41" s="74"/>
      <c r="C41" s="75">
        <v>12</v>
      </c>
      <c r="D41" s="94">
        <f>'VII-6. Labor Rates'!$D$76</f>
        <v>0</v>
      </c>
      <c r="E41" s="94">
        <f>B41*C41*D41</f>
        <v>0</v>
      </c>
    </row>
    <row r="42" spans="1:12" ht="12.75">
      <c r="A42" s="103" t="str">
        <f>'VII-3b. Opt New Func Deploy'!$A$32</f>
        <v>Large</v>
      </c>
      <c r="B42" s="74"/>
      <c r="C42" s="75">
        <v>8</v>
      </c>
      <c r="D42" s="94">
        <f>'VII-6. Labor Rates'!$D$76</f>
        <v>0</v>
      </c>
      <c r="E42" s="94">
        <f>B42*C42*D42</f>
        <v>0</v>
      </c>
      <c r="K42"/>
      <c r="L42"/>
    </row>
    <row r="43" spans="1:12" ht="12.75">
      <c r="A43" s="103" t="str">
        <f>'VII-3b. Opt New Func Deploy'!$A$33</f>
        <v>Extra Large (Los Angeles)</v>
      </c>
      <c r="B43" s="74"/>
      <c r="C43" s="75">
        <v>1</v>
      </c>
      <c r="D43" s="94">
        <f>'VII-6. Labor Rates'!$D$76</f>
        <v>0</v>
      </c>
      <c r="E43" s="94">
        <f>B43*C43*D43</f>
        <v>0</v>
      </c>
      <c r="K43"/>
      <c r="L43"/>
    </row>
    <row r="44" spans="1:12" ht="12.75">
      <c r="A44" s="104" t="str">
        <f>'VII-3b. Opt New Func Deploy'!$A$34</f>
        <v>Warranty Services</v>
      </c>
      <c r="B44" s="111"/>
      <c r="C44" s="111"/>
      <c r="D44" s="111"/>
      <c r="E44" s="112" t="s">
        <v>26</v>
      </c>
      <c r="K44"/>
      <c r="L44"/>
    </row>
    <row r="45" spans="1:5" ht="12.75">
      <c r="A45" s="59" t="s">
        <v>42</v>
      </c>
      <c r="B45" s="75">
        <f>SUM(B39:B43)</f>
        <v>0</v>
      </c>
      <c r="C45" s="75">
        <f>SUM(C39:C43)</f>
        <v>58</v>
      </c>
      <c r="D45" s="94">
        <f>'VII-6. Labor Rates'!$D$76</f>
        <v>0</v>
      </c>
      <c r="E45" s="94">
        <f>SUM(E39:E44)</f>
        <v>0</v>
      </c>
    </row>
    <row r="47" spans="1:12" s="3" customFormat="1" ht="12.75">
      <c r="A47" s="65" t="str">
        <f>A10</f>
        <v>Optional Deployment Project 3: Grants Management</v>
      </c>
      <c r="B47" s="14"/>
      <c r="C47" s="14"/>
      <c r="D47" s="46"/>
      <c r="E47" s="31"/>
      <c r="K47" s="6"/>
      <c r="L47" s="6"/>
    </row>
    <row r="48" spans="1:5" ht="33.75">
      <c r="A48" s="58" t="s">
        <v>9</v>
      </c>
      <c r="B48" s="58" t="s">
        <v>90</v>
      </c>
      <c r="C48" s="58" t="s">
        <v>91</v>
      </c>
      <c r="D48" s="28" t="s">
        <v>86</v>
      </c>
      <c r="E48" s="58" t="s">
        <v>41</v>
      </c>
    </row>
    <row r="49" spans="1:5" ht="12.75">
      <c r="A49" s="103" t="str">
        <f>'VII-3b. Opt New Func Deploy'!$A$29</f>
        <v>Small</v>
      </c>
      <c r="B49" s="74"/>
      <c r="C49" s="75">
        <v>15</v>
      </c>
      <c r="D49" s="94">
        <f>'VII-6. Labor Rates'!$D$76</f>
        <v>0</v>
      </c>
      <c r="E49" s="94">
        <f>B49*C49*D49</f>
        <v>0</v>
      </c>
    </row>
    <row r="50" spans="1:5" ht="12.75">
      <c r="A50" s="103" t="str">
        <f>'VII-3b. Opt New Func Deploy'!$A$30</f>
        <v>Semi-Small</v>
      </c>
      <c r="B50" s="74"/>
      <c r="C50" s="75">
        <v>22</v>
      </c>
      <c r="D50" s="94">
        <f>'VII-6. Labor Rates'!$D$76</f>
        <v>0</v>
      </c>
      <c r="E50" s="94">
        <f>B50*C50*D50</f>
        <v>0</v>
      </c>
    </row>
    <row r="51" spans="1:5" ht="12.75">
      <c r="A51" s="103" t="str">
        <f>'VII-3b. Opt New Func Deploy'!$A$31</f>
        <v>Medium</v>
      </c>
      <c r="B51" s="74"/>
      <c r="C51" s="75">
        <v>12</v>
      </c>
      <c r="D51" s="94">
        <f>'VII-6. Labor Rates'!$D$76</f>
        <v>0</v>
      </c>
      <c r="E51" s="94">
        <f>B51*C51*D51</f>
        <v>0</v>
      </c>
    </row>
    <row r="52" spans="1:12" ht="12.75">
      <c r="A52" s="103" t="str">
        <f>'VII-3b. Opt New Func Deploy'!$A$32</f>
        <v>Large</v>
      </c>
      <c r="B52" s="74"/>
      <c r="C52" s="75">
        <v>8</v>
      </c>
      <c r="D52" s="94">
        <f>'VII-6. Labor Rates'!$D$76</f>
        <v>0</v>
      </c>
      <c r="E52" s="94">
        <f>B52*C52*D52</f>
        <v>0</v>
      </c>
      <c r="K52"/>
      <c r="L52"/>
    </row>
    <row r="53" spans="1:12" ht="12.75">
      <c r="A53" s="103" t="str">
        <f>'VII-3b. Opt New Func Deploy'!$A$33</f>
        <v>Extra Large (Los Angeles)</v>
      </c>
      <c r="B53" s="74"/>
      <c r="C53" s="75">
        <v>1</v>
      </c>
      <c r="D53" s="94">
        <f>'VII-6. Labor Rates'!$D$76</f>
        <v>0</v>
      </c>
      <c r="E53" s="94">
        <f>B53*C53*D53</f>
        <v>0</v>
      </c>
      <c r="K53"/>
      <c r="L53"/>
    </row>
    <row r="54" spans="1:12" ht="12.75">
      <c r="A54" s="104" t="str">
        <f>'VII-3b. Opt New Func Deploy'!$A$34</f>
        <v>Warranty Services</v>
      </c>
      <c r="B54" s="111"/>
      <c r="C54" s="111"/>
      <c r="D54" s="111"/>
      <c r="E54" s="112" t="s">
        <v>26</v>
      </c>
      <c r="K54"/>
      <c r="L54"/>
    </row>
    <row r="55" spans="1:5" ht="12.75">
      <c r="A55" s="59" t="s">
        <v>42</v>
      </c>
      <c r="B55" s="75">
        <f>SUM(B49:B53)</f>
        <v>0</v>
      </c>
      <c r="C55" s="75">
        <f>SUM(C49:C53)</f>
        <v>58</v>
      </c>
      <c r="D55" s="94">
        <f>'VII-6. Labor Rates'!$D$76</f>
        <v>0</v>
      </c>
      <c r="E55" s="94">
        <f>SUM(E49:E54)</f>
        <v>0</v>
      </c>
    </row>
    <row r="57" spans="1:12" s="3" customFormat="1" ht="12.75">
      <c r="A57" s="65" t="str">
        <f>A11</f>
        <v>Optional Deployment Project 4: Procurement</v>
      </c>
      <c r="B57" s="14"/>
      <c r="C57" s="14"/>
      <c r="D57" s="46"/>
      <c r="E57" s="31"/>
      <c r="K57" s="6"/>
      <c r="L57" s="6"/>
    </row>
    <row r="58" spans="1:5" ht="33.75">
      <c r="A58" s="58" t="s">
        <v>9</v>
      </c>
      <c r="B58" s="58" t="s">
        <v>90</v>
      </c>
      <c r="C58" s="58" t="s">
        <v>91</v>
      </c>
      <c r="D58" s="28" t="s">
        <v>86</v>
      </c>
      <c r="E58" s="58" t="s">
        <v>41</v>
      </c>
    </row>
    <row r="59" spans="1:5" ht="12.75">
      <c r="A59" s="103" t="str">
        <f>'VII-3b. Opt New Func Deploy'!$A$29</f>
        <v>Small</v>
      </c>
      <c r="B59" s="74"/>
      <c r="C59" s="75">
        <v>15</v>
      </c>
      <c r="D59" s="94">
        <f>'VII-6. Labor Rates'!$D$76</f>
        <v>0</v>
      </c>
      <c r="E59" s="94">
        <f>B59*C59*D59</f>
        <v>0</v>
      </c>
    </row>
    <row r="60" spans="1:5" ht="12.75">
      <c r="A60" s="103" t="str">
        <f>'VII-3b. Opt New Func Deploy'!$A$30</f>
        <v>Semi-Small</v>
      </c>
      <c r="B60" s="74"/>
      <c r="C60" s="75">
        <v>22</v>
      </c>
      <c r="D60" s="94">
        <f>'VII-6. Labor Rates'!$D$76</f>
        <v>0</v>
      </c>
      <c r="E60" s="94">
        <f>B60*C60*D60</f>
        <v>0</v>
      </c>
    </row>
    <row r="61" spans="1:5" ht="12.75">
      <c r="A61" s="103" t="str">
        <f>'VII-3b. Opt New Func Deploy'!$A$31</f>
        <v>Medium</v>
      </c>
      <c r="B61" s="74"/>
      <c r="C61" s="75">
        <v>12</v>
      </c>
      <c r="D61" s="94">
        <f>'VII-6. Labor Rates'!$D$76</f>
        <v>0</v>
      </c>
      <c r="E61" s="94">
        <f>B61*C61*D61</f>
        <v>0</v>
      </c>
    </row>
    <row r="62" spans="1:12" ht="12.75">
      <c r="A62" s="103" t="str">
        <f>'VII-3b. Opt New Func Deploy'!$A$32</f>
        <v>Large</v>
      </c>
      <c r="B62" s="74"/>
      <c r="C62" s="75">
        <v>8</v>
      </c>
      <c r="D62" s="94">
        <f>'VII-6. Labor Rates'!$D$76</f>
        <v>0</v>
      </c>
      <c r="E62" s="94">
        <f>B62*C62*D62</f>
        <v>0</v>
      </c>
      <c r="K62"/>
      <c r="L62"/>
    </row>
    <row r="63" spans="1:12" ht="12.75">
      <c r="A63" s="103" t="str">
        <f>'VII-3b. Opt New Func Deploy'!$A$33</f>
        <v>Extra Large (Los Angeles)</v>
      </c>
      <c r="B63" s="74"/>
      <c r="C63" s="75">
        <v>1</v>
      </c>
      <c r="D63" s="94">
        <f>'VII-6. Labor Rates'!$D$76</f>
        <v>0</v>
      </c>
      <c r="E63" s="94">
        <f>B63*C63*D63</f>
        <v>0</v>
      </c>
      <c r="K63"/>
      <c r="L63"/>
    </row>
    <row r="64" spans="1:12" ht="12.75">
      <c r="A64" s="104" t="str">
        <f>'VII-3b. Opt New Func Deploy'!$A$34</f>
        <v>Warranty Services</v>
      </c>
      <c r="B64" s="111"/>
      <c r="C64" s="111"/>
      <c r="D64" s="111"/>
      <c r="E64" s="112" t="s">
        <v>26</v>
      </c>
      <c r="K64"/>
      <c r="L64"/>
    </row>
    <row r="65" spans="1:5" ht="12.75">
      <c r="A65" s="59" t="s">
        <v>42</v>
      </c>
      <c r="B65" s="75">
        <f>SUM(B59:B63)</f>
        <v>0</v>
      </c>
      <c r="C65" s="75">
        <f>SUM(C59:C63)</f>
        <v>58</v>
      </c>
      <c r="D65" s="94">
        <f>'VII-6. Labor Rates'!$D$76</f>
        <v>0</v>
      </c>
      <c r="E65" s="94">
        <f>SUM(E59:E64)</f>
        <v>0</v>
      </c>
    </row>
    <row r="67" spans="1:12" s="3" customFormat="1" ht="12.75">
      <c r="A67" s="65" t="str">
        <f>A12</f>
        <v>Optional Deployment Project 5: Project Systems</v>
      </c>
      <c r="B67" s="14"/>
      <c r="C67" s="14"/>
      <c r="D67" s="46"/>
      <c r="E67" s="31"/>
      <c r="K67" s="6"/>
      <c r="L67" s="6"/>
    </row>
    <row r="68" spans="1:5" ht="33.75">
      <c r="A68" s="58" t="s">
        <v>9</v>
      </c>
      <c r="B68" s="58" t="s">
        <v>90</v>
      </c>
      <c r="C68" s="58" t="s">
        <v>91</v>
      </c>
      <c r="D68" s="28" t="s">
        <v>86</v>
      </c>
      <c r="E68" s="58" t="s">
        <v>41</v>
      </c>
    </row>
    <row r="69" spans="1:5" ht="12.75">
      <c r="A69" s="103" t="str">
        <f>'VII-3b. Opt New Func Deploy'!$A$29</f>
        <v>Small</v>
      </c>
      <c r="B69" s="74"/>
      <c r="C69" s="75">
        <v>15</v>
      </c>
      <c r="D69" s="94">
        <f>'VII-6. Labor Rates'!$D$76</f>
        <v>0</v>
      </c>
      <c r="E69" s="94">
        <f>B69*C69*D69</f>
        <v>0</v>
      </c>
    </row>
    <row r="70" spans="1:5" ht="12.75">
      <c r="A70" s="103" t="str">
        <f>'VII-3b. Opt New Func Deploy'!$A$30</f>
        <v>Semi-Small</v>
      </c>
      <c r="B70" s="74"/>
      <c r="C70" s="75">
        <v>22</v>
      </c>
      <c r="D70" s="94">
        <f>'VII-6. Labor Rates'!$D$76</f>
        <v>0</v>
      </c>
      <c r="E70" s="94">
        <f>B70*C70*D70</f>
        <v>0</v>
      </c>
    </row>
    <row r="71" spans="1:5" ht="12.75">
      <c r="A71" s="103" t="str">
        <f>'VII-3b. Opt New Func Deploy'!$A$31</f>
        <v>Medium</v>
      </c>
      <c r="B71" s="74"/>
      <c r="C71" s="75">
        <v>12</v>
      </c>
      <c r="D71" s="94">
        <f>'VII-6. Labor Rates'!$D$76</f>
        <v>0</v>
      </c>
      <c r="E71" s="94">
        <f>B71*C71*D71</f>
        <v>0</v>
      </c>
    </row>
    <row r="72" spans="1:12" ht="12.75">
      <c r="A72" s="103" t="str">
        <f>'VII-3b. Opt New Func Deploy'!$A$32</f>
        <v>Large</v>
      </c>
      <c r="B72" s="74"/>
      <c r="C72" s="75">
        <v>8</v>
      </c>
      <c r="D72" s="94">
        <f>'VII-6. Labor Rates'!$D$76</f>
        <v>0</v>
      </c>
      <c r="E72" s="94">
        <f>B72*C72*D72</f>
        <v>0</v>
      </c>
      <c r="K72"/>
      <c r="L72"/>
    </row>
    <row r="73" spans="1:12" ht="12.75">
      <c r="A73" s="103" t="str">
        <f>'VII-3b. Opt New Func Deploy'!$A$33</f>
        <v>Extra Large (Los Angeles)</v>
      </c>
      <c r="B73" s="74"/>
      <c r="C73" s="75">
        <v>1</v>
      </c>
      <c r="D73" s="94">
        <f>'VII-6. Labor Rates'!$D$76</f>
        <v>0</v>
      </c>
      <c r="E73" s="94">
        <f>B73*C73*D73</f>
        <v>0</v>
      </c>
      <c r="K73"/>
      <c r="L73"/>
    </row>
    <row r="74" spans="1:12" ht="12.75">
      <c r="A74" s="104" t="str">
        <f>'VII-3b. Opt New Func Deploy'!$A$34</f>
        <v>Warranty Services</v>
      </c>
      <c r="B74" s="111"/>
      <c r="C74" s="111"/>
      <c r="D74" s="111"/>
      <c r="E74" s="112" t="s">
        <v>26</v>
      </c>
      <c r="K74"/>
      <c r="L74"/>
    </row>
    <row r="75" spans="1:5" ht="12.75">
      <c r="A75" s="59" t="s">
        <v>42</v>
      </c>
      <c r="B75" s="75">
        <f>SUM(B69:B73)</f>
        <v>0</v>
      </c>
      <c r="C75" s="75">
        <f>SUM(C69:C73)</f>
        <v>58</v>
      </c>
      <c r="D75" s="94">
        <f>'VII-6. Labor Rates'!$D$76</f>
        <v>0</v>
      </c>
      <c r="E75" s="94">
        <f>SUM(E69:E74)</f>
        <v>0</v>
      </c>
    </row>
    <row r="77" spans="1:12" s="3" customFormat="1" ht="12.75">
      <c r="A77" s="65" t="str">
        <f>A13</f>
        <v>Optional Deployment Project 6: Asset Accounting</v>
      </c>
      <c r="B77" s="14"/>
      <c r="C77" s="14"/>
      <c r="D77" s="46"/>
      <c r="E77" s="31"/>
      <c r="K77" s="6"/>
      <c r="L77" s="6"/>
    </row>
    <row r="78" spans="1:5" ht="33.75">
      <c r="A78" s="58" t="s">
        <v>9</v>
      </c>
      <c r="B78" s="58" t="s">
        <v>90</v>
      </c>
      <c r="C78" s="58" t="s">
        <v>91</v>
      </c>
      <c r="D78" s="28" t="s">
        <v>86</v>
      </c>
      <c r="E78" s="58" t="s">
        <v>41</v>
      </c>
    </row>
    <row r="79" spans="1:5" ht="12.75">
      <c r="A79" s="103" t="str">
        <f>'VII-3b. Opt New Func Deploy'!$A$29</f>
        <v>Small</v>
      </c>
      <c r="B79" s="74"/>
      <c r="C79" s="75">
        <v>15</v>
      </c>
      <c r="D79" s="94">
        <f>'VII-6. Labor Rates'!$D$76</f>
        <v>0</v>
      </c>
      <c r="E79" s="94">
        <f>B79*C79*D79</f>
        <v>0</v>
      </c>
    </row>
    <row r="80" spans="1:5" ht="12.75">
      <c r="A80" s="103" t="str">
        <f>'VII-3b. Opt New Func Deploy'!$A$30</f>
        <v>Semi-Small</v>
      </c>
      <c r="B80" s="74"/>
      <c r="C80" s="75">
        <v>22</v>
      </c>
      <c r="D80" s="94">
        <f>'VII-6. Labor Rates'!$D$76</f>
        <v>0</v>
      </c>
      <c r="E80" s="94">
        <f>B80*C80*D80</f>
        <v>0</v>
      </c>
    </row>
    <row r="81" spans="1:5" ht="12.75">
      <c r="A81" s="103" t="str">
        <f>'VII-3b. Opt New Func Deploy'!$A$31</f>
        <v>Medium</v>
      </c>
      <c r="B81" s="74"/>
      <c r="C81" s="75">
        <v>12</v>
      </c>
      <c r="D81" s="94">
        <f>'VII-6. Labor Rates'!$D$76</f>
        <v>0</v>
      </c>
      <c r="E81" s="94">
        <f>B81*C81*D81</f>
        <v>0</v>
      </c>
    </row>
    <row r="82" spans="1:12" ht="12.75">
      <c r="A82" s="103" t="str">
        <f>'VII-3b. Opt New Func Deploy'!$A$32</f>
        <v>Large</v>
      </c>
      <c r="B82" s="74"/>
      <c r="C82" s="75">
        <v>8</v>
      </c>
      <c r="D82" s="94">
        <f>'VII-6. Labor Rates'!$D$76</f>
        <v>0</v>
      </c>
      <c r="E82" s="94">
        <f>B82*C82*D82</f>
        <v>0</v>
      </c>
      <c r="K82"/>
      <c r="L82"/>
    </row>
    <row r="83" spans="1:12" ht="12.75">
      <c r="A83" s="103" t="str">
        <f>'VII-3b. Opt New Func Deploy'!$A$33</f>
        <v>Extra Large (Los Angeles)</v>
      </c>
      <c r="B83" s="74"/>
      <c r="C83" s="75">
        <v>1</v>
      </c>
      <c r="D83" s="94">
        <f>'VII-6. Labor Rates'!$D$76</f>
        <v>0</v>
      </c>
      <c r="E83" s="94">
        <f>B83*C83*D83</f>
        <v>0</v>
      </c>
      <c r="K83"/>
      <c r="L83"/>
    </row>
    <row r="84" spans="1:12" ht="12.75">
      <c r="A84" s="104" t="str">
        <f>'VII-3b. Opt New Func Deploy'!$A$34</f>
        <v>Warranty Services</v>
      </c>
      <c r="B84" s="111"/>
      <c r="C84" s="111"/>
      <c r="D84" s="111"/>
      <c r="E84" s="112" t="s">
        <v>26</v>
      </c>
      <c r="K84"/>
      <c r="L84"/>
    </row>
    <row r="85" spans="1:5" ht="12.75">
      <c r="A85" s="59" t="s">
        <v>42</v>
      </c>
      <c r="B85" s="75">
        <f>SUM(B79:B83)</f>
        <v>0</v>
      </c>
      <c r="C85" s="75">
        <f>SUM(C79:C83)</f>
        <v>58</v>
      </c>
      <c r="D85" s="94">
        <f>'VII-6. Labor Rates'!$D$76</f>
        <v>0</v>
      </c>
      <c r="E85" s="94">
        <f>SUM(E79:E84)</f>
        <v>0</v>
      </c>
    </row>
    <row r="87" spans="1:12" s="3" customFormat="1" ht="12.75">
      <c r="A87" s="65" t="str">
        <f>A14</f>
        <v>Optional Deployment Project 7: Budget Preparation and Planning</v>
      </c>
      <c r="B87" s="14"/>
      <c r="C87" s="14"/>
      <c r="D87" s="46"/>
      <c r="E87" s="31"/>
      <c r="K87" s="6"/>
      <c r="L87" s="6"/>
    </row>
    <row r="88" spans="1:5" ht="33.75">
      <c r="A88" s="58" t="s">
        <v>9</v>
      </c>
      <c r="B88" s="58" t="s">
        <v>90</v>
      </c>
      <c r="C88" s="58" t="s">
        <v>91</v>
      </c>
      <c r="D88" s="28" t="s">
        <v>86</v>
      </c>
      <c r="E88" s="58" t="s">
        <v>41</v>
      </c>
    </row>
    <row r="89" spans="1:5" ht="12.75">
      <c r="A89" s="103" t="str">
        <f>'VII-3b. Opt New Func Deploy'!$A$29</f>
        <v>Small</v>
      </c>
      <c r="B89" s="74"/>
      <c r="C89" s="75">
        <v>15</v>
      </c>
      <c r="D89" s="94">
        <f>'VII-6. Labor Rates'!$D$76</f>
        <v>0</v>
      </c>
      <c r="E89" s="94">
        <f>B89*C89*D89</f>
        <v>0</v>
      </c>
    </row>
    <row r="90" spans="1:5" ht="12.75">
      <c r="A90" s="103" t="str">
        <f>'VII-3b. Opt New Func Deploy'!$A$30</f>
        <v>Semi-Small</v>
      </c>
      <c r="B90" s="74"/>
      <c r="C90" s="75">
        <v>22</v>
      </c>
      <c r="D90" s="94">
        <f>'VII-6. Labor Rates'!$D$76</f>
        <v>0</v>
      </c>
      <c r="E90" s="94">
        <f>B90*C90*D90</f>
        <v>0</v>
      </c>
    </row>
    <row r="91" spans="1:5" ht="12.75">
      <c r="A91" s="103" t="str">
        <f>'VII-3b. Opt New Func Deploy'!$A$31</f>
        <v>Medium</v>
      </c>
      <c r="B91" s="74"/>
      <c r="C91" s="75">
        <v>12</v>
      </c>
      <c r="D91" s="94">
        <f>'VII-6. Labor Rates'!$D$76</f>
        <v>0</v>
      </c>
      <c r="E91" s="94">
        <f>B91*C91*D91</f>
        <v>0</v>
      </c>
    </row>
    <row r="92" spans="1:12" ht="12.75">
      <c r="A92" s="103" t="str">
        <f>'VII-3b. Opt New Func Deploy'!$A$32</f>
        <v>Large</v>
      </c>
      <c r="B92" s="74"/>
      <c r="C92" s="75">
        <v>8</v>
      </c>
      <c r="D92" s="94">
        <f>'VII-6. Labor Rates'!$D$76</f>
        <v>0</v>
      </c>
      <c r="E92" s="94">
        <f>B92*C92*D92</f>
        <v>0</v>
      </c>
      <c r="K92"/>
      <c r="L92"/>
    </row>
    <row r="93" spans="1:12" ht="12.75">
      <c r="A93" s="103" t="str">
        <f>'VII-3b. Opt New Func Deploy'!$A$33</f>
        <v>Extra Large (Los Angeles)</v>
      </c>
      <c r="B93" s="74"/>
      <c r="C93" s="75">
        <v>1</v>
      </c>
      <c r="D93" s="94">
        <f>'VII-6. Labor Rates'!$D$76</f>
        <v>0</v>
      </c>
      <c r="E93" s="94">
        <f>B93*C93*D93</f>
        <v>0</v>
      </c>
      <c r="K93"/>
      <c r="L93"/>
    </row>
    <row r="94" spans="1:12" ht="12.75">
      <c r="A94" s="104" t="str">
        <f>'VII-3b. Opt New Func Deploy'!$A$34</f>
        <v>Warranty Services</v>
      </c>
      <c r="B94" s="111"/>
      <c r="C94" s="111"/>
      <c r="D94" s="111"/>
      <c r="E94" s="112" t="s">
        <v>26</v>
      </c>
      <c r="K94"/>
      <c r="L94"/>
    </row>
    <row r="95" spans="1:5" ht="12.75">
      <c r="A95" s="59" t="s">
        <v>42</v>
      </c>
      <c r="B95" s="75">
        <f>SUM(B89:B93)</f>
        <v>0</v>
      </c>
      <c r="C95" s="75">
        <f>SUM(C89:C93)</f>
        <v>58</v>
      </c>
      <c r="D95" s="94">
        <f>'VII-6. Labor Rates'!$D$76</f>
        <v>0</v>
      </c>
      <c r="E95" s="94">
        <f>SUM(E89:E94)</f>
        <v>0</v>
      </c>
    </row>
    <row r="97" spans="1:12" s="3" customFormat="1" ht="12.75">
      <c r="A97" s="65" t="str">
        <f>A15</f>
        <v>Optional Deployment Project 8: Inventory Management</v>
      </c>
      <c r="B97" s="14"/>
      <c r="C97" s="14"/>
      <c r="D97" s="46"/>
      <c r="E97" s="31"/>
      <c r="K97" s="6"/>
      <c r="L97" s="6"/>
    </row>
    <row r="98" spans="1:5" ht="33.75">
      <c r="A98" s="58" t="s">
        <v>9</v>
      </c>
      <c r="B98" s="58" t="s">
        <v>90</v>
      </c>
      <c r="C98" s="58" t="s">
        <v>91</v>
      </c>
      <c r="D98" s="28" t="s">
        <v>86</v>
      </c>
      <c r="E98" s="58" t="s">
        <v>41</v>
      </c>
    </row>
    <row r="99" spans="1:5" ht="12.75">
      <c r="A99" s="103" t="str">
        <f>'VII-3b. Opt New Func Deploy'!$A$29</f>
        <v>Small</v>
      </c>
      <c r="B99" s="74"/>
      <c r="C99" s="75">
        <v>15</v>
      </c>
      <c r="D99" s="94">
        <f>'VII-6. Labor Rates'!$D$76</f>
        <v>0</v>
      </c>
      <c r="E99" s="94">
        <f>B99*C99*D99</f>
        <v>0</v>
      </c>
    </row>
    <row r="100" spans="1:5" ht="12.75">
      <c r="A100" s="103" t="str">
        <f>'VII-3b. Opt New Func Deploy'!$A$30</f>
        <v>Semi-Small</v>
      </c>
      <c r="B100" s="74"/>
      <c r="C100" s="75">
        <v>22</v>
      </c>
      <c r="D100" s="94">
        <f>'VII-6. Labor Rates'!$D$76</f>
        <v>0</v>
      </c>
      <c r="E100" s="94">
        <f>B100*C100*D100</f>
        <v>0</v>
      </c>
    </row>
    <row r="101" spans="1:5" ht="12.75">
      <c r="A101" s="103" t="str">
        <f>'VII-3b. Opt New Func Deploy'!$A$31</f>
        <v>Medium</v>
      </c>
      <c r="B101" s="74"/>
      <c r="C101" s="75">
        <v>12</v>
      </c>
      <c r="D101" s="94">
        <f>'VII-6. Labor Rates'!$D$76</f>
        <v>0</v>
      </c>
      <c r="E101" s="94">
        <f>B101*C101*D101</f>
        <v>0</v>
      </c>
    </row>
    <row r="102" spans="1:12" ht="12.75">
      <c r="A102" s="103" t="str">
        <f>'VII-3b. Opt New Func Deploy'!$A$32</f>
        <v>Large</v>
      </c>
      <c r="B102" s="74"/>
      <c r="C102" s="75">
        <v>8</v>
      </c>
      <c r="D102" s="94">
        <f>'VII-6. Labor Rates'!$D$76</f>
        <v>0</v>
      </c>
      <c r="E102" s="94">
        <f>B102*C102*D102</f>
        <v>0</v>
      </c>
      <c r="K102"/>
      <c r="L102"/>
    </row>
    <row r="103" spans="1:12" ht="12.75">
      <c r="A103" s="103" t="str">
        <f>'VII-3b. Opt New Func Deploy'!$A$33</f>
        <v>Extra Large (Los Angeles)</v>
      </c>
      <c r="B103" s="74"/>
      <c r="C103" s="75">
        <v>1</v>
      </c>
      <c r="D103" s="94">
        <f>'VII-6. Labor Rates'!$D$76</f>
        <v>0</v>
      </c>
      <c r="E103" s="94">
        <f>B103*C103*D103</f>
        <v>0</v>
      </c>
      <c r="K103"/>
      <c r="L103"/>
    </row>
    <row r="104" spans="1:12" ht="12.75">
      <c r="A104" s="104" t="str">
        <f>'VII-3b. Opt New Func Deploy'!$A$34</f>
        <v>Warranty Services</v>
      </c>
      <c r="B104" s="111"/>
      <c r="C104" s="111"/>
      <c r="D104" s="111"/>
      <c r="E104" s="112" t="s">
        <v>26</v>
      </c>
      <c r="K104"/>
      <c r="L104"/>
    </row>
    <row r="105" spans="1:5" ht="12.75">
      <c r="A105" s="59" t="s">
        <v>42</v>
      </c>
      <c r="B105" s="75">
        <f>SUM(B99:B103)</f>
        <v>0</v>
      </c>
      <c r="C105" s="75">
        <f>SUM(C99:C103)</f>
        <v>58</v>
      </c>
      <c r="D105" s="94">
        <f>'VII-6. Labor Rates'!$D$76</f>
        <v>0</v>
      </c>
      <c r="E105" s="94">
        <f>SUM(E99:E104)</f>
        <v>0</v>
      </c>
    </row>
    <row r="107" spans="1:12" s="3" customFormat="1" ht="12.75">
      <c r="A107" s="65" t="str">
        <f>A16</f>
        <v>Optional Deployment Project 9: Travel Management</v>
      </c>
      <c r="B107" s="14"/>
      <c r="C107" s="14"/>
      <c r="D107" s="46"/>
      <c r="E107" s="31"/>
      <c r="K107" s="6"/>
      <c r="L107" s="6"/>
    </row>
    <row r="108" spans="1:5" ht="33.75">
      <c r="A108" s="58" t="s">
        <v>9</v>
      </c>
      <c r="B108" s="58" t="s">
        <v>90</v>
      </c>
      <c r="C108" s="58" t="s">
        <v>91</v>
      </c>
      <c r="D108" s="28" t="s">
        <v>86</v>
      </c>
      <c r="E108" s="58" t="s">
        <v>41</v>
      </c>
    </row>
    <row r="109" spans="1:5" ht="12.75">
      <c r="A109" s="103" t="str">
        <f>'VII-3b. Opt New Func Deploy'!$A$29</f>
        <v>Small</v>
      </c>
      <c r="B109" s="74"/>
      <c r="C109" s="75">
        <v>15</v>
      </c>
      <c r="D109" s="94">
        <f>'VII-6. Labor Rates'!$D$76</f>
        <v>0</v>
      </c>
      <c r="E109" s="94">
        <f>B109*C109*D109</f>
        <v>0</v>
      </c>
    </row>
    <row r="110" spans="1:5" ht="12.75">
      <c r="A110" s="103" t="str">
        <f>'VII-3b. Opt New Func Deploy'!$A$30</f>
        <v>Semi-Small</v>
      </c>
      <c r="B110" s="74"/>
      <c r="C110" s="75">
        <v>22</v>
      </c>
      <c r="D110" s="94">
        <f>'VII-6. Labor Rates'!$D$76</f>
        <v>0</v>
      </c>
      <c r="E110" s="94">
        <f>B110*C110*D110</f>
        <v>0</v>
      </c>
    </row>
    <row r="111" spans="1:5" ht="12.75">
      <c r="A111" s="103" t="str">
        <f>'VII-3b. Opt New Func Deploy'!$A$31</f>
        <v>Medium</v>
      </c>
      <c r="B111" s="74"/>
      <c r="C111" s="75">
        <v>12</v>
      </c>
      <c r="D111" s="94">
        <f>'VII-6. Labor Rates'!$D$76</f>
        <v>0</v>
      </c>
      <c r="E111" s="94">
        <f>B111*C111*D111</f>
        <v>0</v>
      </c>
    </row>
    <row r="112" spans="1:12" ht="12.75">
      <c r="A112" s="103" t="str">
        <f>'VII-3b. Opt New Func Deploy'!$A$32</f>
        <v>Large</v>
      </c>
      <c r="B112" s="74"/>
      <c r="C112" s="75">
        <v>8</v>
      </c>
      <c r="D112" s="94">
        <f>'VII-6. Labor Rates'!$D$76</f>
        <v>0</v>
      </c>
      <c r="E112" s="94">
        <f>B112*C112*D112</f>
        <v>0</v>
      </c>
      <c r="K112"/>
      <c r="L112"/>
    </row>
    <row r="113" spans="1:12" ht="12.75">
      <c r="A113" s="103" t="str">
        <f>'VII-3b. Opt New Func Deploy'!$A$33</f>
        <v>Extra Large (Los Angeles)</v>
      </c>
      <c r="B113" s="74"/>
      <c r="C113" s="75">
        <v>1</v>
      </c>
      <c r="D113" s="94">
        <f>'VII-6. Labor Rates'!$D$76</f>
        <v>0</v>
      </c>
      <c r="E113" s="94">
        <f>B113*C113*D113</f>
        <v>0</v>
      </c>
      <c r="K113"/>
      <c r="L113"/>
    </row>
    <row r="114" spans="1:12" ht="12.75">
      <c r="A114" s="104" t="str">
        <f>'VII-3b. Opt New Func Deploy'!$A$34</f>
        <v>Warranty Services</v>
      </c>
      <c r="B114" s="111"/>
      <c r="C114" s="111"/>
      <c r="D114" s="111"/>
      <c r="E114" s="112" t="s">
        <v>26</v>
      </c>
      <c r="K114"/>
      <c r="L114"/>
    </row>
    <row r="115" spans="1:5" ht="12.75">
      <c r="A115" s="59" t="s">
        <v>42</v>
      </c>
      <c r="B115" s="75">
        <f>SUM(B109:B113)</f>
        <v>0</v>
      </c>
      <c r="C115" s="75">
        <f>SUM(C109:C113)</f>
        <v>58</v>
      </c>
      <c r="D115" s="94">
        <f>'VII-6. Labor Rates'!$D$76</f>
        <v>0</v>
      </c>
      <c r="E115" s="94">
        <f>SUM(E109:E114)</f>
        <v>0</v>
      </c>
    </row>
    <row r="117" spans="1:12" s="3" customFormat="1" ht="12.75">
      <c r="A117" s="65" t="str">
        <f>A17</f>
        <v>Optional Deployment Project 10: Treasury</v>
      </c>
      <c r="B117" s="14"/>
      <c r="C117" s="14"/>
      <c r="D117" s="46"/>
      <c r="E117" s="31"/>
      <c r="K117" s="6"/>
      <c r="L117" s="6"/>
    </row>
    <row r="118" spans="1:5" ht="33.75">
      <c r="A118" s="58" t="s">
        <v>9</v>
      </c>
      <c r="B118" s="58" t="s">
        <v>90</v>
      </c>
      <c r="C118" s="58" t="s">
        <v>91</v>
      </c>
      <c r="D118" s="28" t="s">
        <v>86</v>
      </c>
      <c r="E118" s="58" t="s">
        <v>41</v>
      </c>
    </row>
    <row r="119" spans="1:5" ht="12.75">
      <c r="A119" s="103" t="str">
        <f>'VII-3b. Opt New Func Deploy'!$A$29</f>
        <v>Small</v>
      </c>
      <c r="B119" s="74"/>
      <c r="C119" s="75">
        <v>15</v>
      </c>
      <c r="D119" s="94">
        <f>'VII-6. Labor Rates'!$D$76</f>
        <v>0</v>
      </c>
      <c r="E119" s="94">
        <f>B119*C119*D119</f>
        <v>0</v>
      </c>
    </row>
    <row r="120" spans="1:5" ht="12.75">
      <c r="A120" s="103" t="str">
        <f>'VII-3b. Opt New Func Deploy'!$A$30</f>
        <v>Semi-Small</v>
      </c>
      <c r="B120" s="74"/>
      <c r="C120" s="75">
        <v>22</v>
      </c>
      <c r="D120" s="94">
        <f>'VII-6. Labor Rates'!$D$76</f>
        <v>0</v>
      </c>
      <c r="E120" s="94">
        <f>B120*C120*D120</f>
        <v>0</v>
      </c>
    </row>
    <row r="121" spans="1:5" ht="12.75">
      <c r="A121" s="103" t="str">
        <f>'VII-3b. Opt New Func Deploy'!$A$31</f>
        <v>Medium</v>
      </c>
      <c r="B121" s="74"/>
      <c r="C121" s="75">
        <v>12</v>
      </c>
      <c r="D121" s="94">
        <f>'VII-6. Labor Rates'!$D$76</f>
        <v>0</v>
      </c>
      <c r="E121" s="94">
        <f>B121*C121*D121</f>
        <v>0</v>
      </c>
    </row>
    <row r="122" spans="1:12" ht="12.75">
      <c r="A122" s="103" t="str">
        <f>'VII-3b. Opt New Func Deploy'!$A$32</f>
        <v>Large</v>
      </c>
      <c r="B122" s="74"/>
      <c r="C122" s="75">
        <v>8</v>
      </c>
      <c r="D122" s="94">
        <f>'VII-6. Labor Rates'!$D$76</f>
        <v>0</v>
      </c>
      <c r="E122" s="94">
        <f>B122*C122*D122</f>
        <v>0</v>
      </c>
      <c r="K122"/>
      <c r="L122"/>
    </row>
    <row r="123" spans="1:12" ht="12.75">
      <c r="A123" s="103" t="str">
        <f>'VII-3b. Opt New Func Deploy'!$A$33</f>
        <v>Extra Large (Los Angeles)</v>
      </c>
      <c r="B123" s="74"/>
      <c r="C123" s="75">
        <v>1</v>
      </c>
      <c r="D123" s="94">
        <f>'VII-6. Labor Rates'!$D$76</f>
        <v>0</v>
      </c>
      <c r="E123" s="94">
        <f>B123*C123*D123</f>
        <v>0</v>
      </c>
      <c r="K123"/>
      <c r="L123"/>
    </row>
    <row r="124" spans="1:12" ht="12.75">
      <c r="A124" s="104" t="str">
        <f>'VII-3b. Opt New Func Deploy'!$A$34</f>
        <v>Warranty Services</v>
      </c>
      <c r="B124" s="111"/>
      <c r="C124" s="111"/>
      <c r="D124" s="111"/>
      <c r="E124" s="112" t="s">
        <v>26</v>
      </c>
      <c r="K124"/>
      <c r="L124"/>
    </row>
    <row r="125" spans="1:5" ht="12.75">
      <c r="A125" s="59" t="s">
        <v>42</v>
      </c>
      <c r="B125" s="75">
        <f>SUM(B119:B123)</f>
        <v>0</v>
      </c>
      <c r="C125" s="75">
        <f>SUM(C119:C123)</f>
        <v>58</v>
      </c>
      <c r="D125" s="94">
        <f>'VII-6. Labor Rates'!$D$76</f>
        <v>0</v>
      </c>
      <c r="E125" s="94">
        <f>SUM(E119:E124)</f>
        <v>0</v>
      </c>
    </row>
    <row r="127" spans="1:12" s="3" customFormat="1" ht="12.75">
      <c r="A127" s="65" t="str">
        <f>A18</f>
        <v>Optional Deployment Project 11: Benefits Administration (COBRA)</v>
      </c>
      <c r="B127" s="14"/>
      <c r="C127" s="14"/>
      <c r="D127" s="46"/>
      <c r="E127" s="31"/>
      <c r="K127" s="6"/>
      <c r="L127" s="6"/>
    </row>
    <row r="128" spans="1:5" ht="33.75">
      <c r="A128" s="58" t="s">
        <v>9</v>
      </c>
      <c r="B128" s="58" t="s">
        <v>90</v>
      </c>
      <c r="C128" s="58" t="s">
        <v>91</v>
      </c>
      <c r="D128" s="28" t="s">
        <v>86</v>
      </c>
      <c r="E128" s="58" t="s">
        <v>41</v>
      </c>
    </row>
    <row r="129" spans="1:5" ht="12.75">
      <c r="A129" s="103" t="str">
        <f>'VII-3b. Opt New Func Deploy'!$A$29</f>
        <v>Small</v>
      </c>
      <c r="B129" s="74"/>
      <c r="C129" s="75">
        <v>15</v>
      </c>
      <c r="D129" s="94">
        <f>'VII-6. Labor Rates'!$D$76</f>
        <v>0</v>
      </c>
      <c r="E129" s="94">
        <f>B129*C129*D129</f>
        <v>0</v>
      </c>
    </row>
    <row r="130" spans="1:5" ht="12.75">
      <c r="A130" s="103" t="str">
        <f>'VII-3b. Opt New Func Deploy'!$A$30</f>
        <v>Semi-Small</v>
      </c>
      <c r="B130" s="74"/>
      <c r="C130" s="75">
        <v>22</v>
      </c>
      <c r="D130" s="94">
        <f>'VII-6. Labor Rates'!$D$76</f>
        <v>0</v>
      </c>
      <c r="E130" s="94">
        <f>B130*C130*D130</f>
        <v>0</v>
      </c>
    </row>
    <row r="131" spans="1:5" ht="12.75">
      <c r="A131" s="103" t="str">
        <f>'VII-3b. Opt New Func Deploy'!$A$31</f>
        <v>Medium</v>
      </c>
      <c r="B131" s="74"/>
      <c r="C131" s="75">
        <v>12</v>
      </c>
      <c r="D131" s="94">
        <f>'VII-6. Labor Rates'!$D$76</f>
        <v>0</v>
      </c>
      <c r="E131" s="94">
        <f>B131*C131*D131</f>
        <v>0</v>
      </c>
    </row>
    <row r="132" spans="1:12" ht="12.75">
      <c r="A132" s="103" t="str">
        <f>'VII-3b. Opt New Func Deploy'!$A$32</f>
        <v>Large</v>
      </c>
      <c r="B132" s="74"/>
      <c r="C132" s="75">
        <v>8</v>
      </c>
      <c r="D132" s="94">
        <f>'VII-6. Labor Rates'!$D$76</f>
        <v>0</v>
      </c>
      <c r="E132" s="94">
        <f>B132*C132*D132</f>
        <v>0</v>
      </c>
      <c r="K132"/>
      <c r="L132"/>
    </row>
    <row r="133" spans="1:12" ht="12.75">
      <c r="A133" s="103" t="str">
        <f>'VII-3b. Opt New Func Deploy'!$A$33</f>
        <v>Extra Large (Los Angeles)</v>
      </c>
      <c r="B133" s="74"/>
      <c r="C133" s="75">
        <v>1</v>
      </c>
      <c r="D133" s="94">
        <f>'VII-6. Labor Rates'!$D$76</f>
        <v>0</v>
      </c>
      <c r="E133" s="94">
        <f>B133*C133*D133</f>
        <v>0</v>
      </c>
      <c r="K133"/>
      <c r="L133"/>
    </row>
    <row r="134" spans="1:12" ht="12.75">
      <c r="A134" s="104" t="str">
        <f>'VII-3b. Opt New Func Deploy'!$A$34</f>
        <v>Warranty Services</v>
      </c>
      <c r="B134" s="111"/>
      <c r="C134" s="111"/>
      <c r="D134" s="111"/>
      <c r="E134" s="112" t="s">
        <v>26</v>
      </c>
      <c r="K134"/>
      <c r="L134"/>
    </row>
    <row r="135" spans="1:5" ht="12.75">
      <c r="A135" s="59" t="s">
        <v>42</v>
      </c>
      <c r="B135" s="75">
        <f>SUM(B129:B133)</f>
        <v>0</v>
      </c>
      <c r="C135" s="75">
        <f>SUM(C129:C133)</f>
        <v>58</v>
      </c>
      <c r="D135" s="94">
        <f>'VII-6. Labor Rates'!$D$76</f>
        <v>0</v>
      </c>
      <c r="E135" s="94">
        <f>SUM(E129:E134)</f>
        <v>0</v>
      </c>
    </row>
    <row r="137" spans="1:12" s="3" customFormat="1" ht="12.75">
      <c r="A137" s="65" t="str">
        <f>A19</f>
        <v>Optional Deployment Project 12: Learning Solution</v>
      </c>
      <c r="B137" s="14"/>
      <c r="C137" s="14"/>
      <c r="D137" s="46"/>
      <c r="E137" s="31"/>
      <c r="K137" s="6"/>
      <c r="L137" s="6"/>
    </row>
    <row r="138" spans="1:5" ht="33.75">
      <c r="A138" s="58" t="s">
        <v>9</v>
      </c>
      <c r="B138" s="58" t="s">
        <v>90</v>
      </c>
      <c r="C138" s="58" t="s">
        <v>91</v>
      </c>
      <c r="D138" s="28" t="s">
        <v>86</v>
      </c>
      <c r="E138" s="58" t="s">
        <v>41</v>
      </c>
    </row>
    <row r="139" spans="1:5" ht="12.75">
      <c r="A139" s="103" t="str">
        <f>'VII-3b. Opt New Func Deploy'!$A$29</f>
        <v>Small</v>
      </c>
      <c r="B139" s="74"/>
      <c r="C139" s="75">
        <v>15</v>
      </c>
      <c r="D139" s="94">
        <f>'VII-6. Labor Rates'!$D$76</f>
        <v>0</v>
      </c>
      <c r="E139" s="94">
        <f>B139*C139*D139</f>
        <v>0</v>
      </c>
    </row>
    <row r="140" spans="1:5" ht="12.75">
      <c r="A140" s="103" t="str">
        <f>'VII-3b. Opt New Func Deploy'!$A$30</f>
        <v>Semi-Small</v>
      </c>
      <c r="B140" s="74"/>
      <c r="C140" s="75">
        <v>22</v>
      </c>
      <c r="D140" s="94">
        <f>'VII-6. Labor Rates'!$D$76</f>
        <v>0</v>
      </c>
      <c r="E140" s="94">
        <f>B140*C140*D140</f>
        <v>0</v>
      </c>
    </row>
    <row r="141" spans="1:5" ht="12.75">
      <c r="A141" s="103" t="str">
        <f>'VII-3b. Opt New Func Deploy'!$A$31</f>
        <v>Medium</v>
      </c>
      <c r="B141" s="74"/>
      <c r="C141" s="75">
        <v>12</v>
      </c>
      <c r="D141" s="94">
        <f>'VII-6. Labor Rates'!$D$76</f>
        <v>0</v>
      </c>
      <c r="E141" s="94">
        <f>B141*C141*D141</f>
        <v>0</v>
      </c>
    </row>
    <row r="142" spans="1:12" ht="12.75">
      <c r="A142" s="103" t="str">
        <f>'VII-3b. Opt New Func Deploy'!$A$32</f>
        <v>Large</v>
      </c>
      <c r="B142" s="74"/>
      <c r="C142" s="75">
        <v>8</v>
      </c>
      <c r="D142" s="94">
        <f>'VII-6. Labor Rates'!$D$76</f>
        <v>0</v>
      </c>
      <c r="E142" s="94">
        <f>B142*C142*D142</f>
        <v>0</v>
      </c>
      <c r="K142"/>
      <c r="L142"/>
    </row>
    <row r="143" spans="1:12" ht="12.75">
      <c r="A143" s="103" t="str">
        <f>'VII-3b. Opt New Func Deploy'!$A$33</f>
        <v>Extra Large (Los Angeles)</v>
      </c>
      <c r="B143" s="74"/>
      <c r="C143" s="75">
        <v>1</v>
      </c>
      <c r="D143" s="94">
        <f>'VII-6. Labor Rates'!$D$76</f>
        <v>0</v>
      </c>
      <c r="E143" s="94">
        <f>B143*C143*D143</f>
        <v>0</v>
      </c>
      <c r="K143"/>
      <c r="L143"/>
    </row>
    <row r="144" spans="1:12" ht="12.75">
      <c r="A144" s="104" t="str">
        <f>'VII-3b. Opt New Func Deploy'!$A$34</f>
        <v>Warranty Services</v>
      </c>
      <c r="B144" s="111"/>
      <c r="C144" s="111"/>
      <c r="D144" s="111"/>
      <c r="E144" s="112" t="s">
        <v>26</v>
      </c>
      <c r="K144"/>
      <c r="L144"/>
    </row>
    <row r="145" spans="1:5" ht="12.75">
      <c r="A145" s="59" t="s">
        <v>42</v>
      </c>
      <c r="B145" s="75">
        <f>SUM(B139:B143)</f>
        <v>0</v>
      </c>
      <c r="C145" s="75">
        <f>SUM(C139:C143)</f>
        <v>58</v>
      </c>
      <c r="D145" s="94">
        <f>'VII-6. Labor Rates'!$D$76</f>
        <v>0</v>
      </c>
      <c r="E145" s="94">
        <f>SUM(E139:E144)</f>
        <v>0</v>
      </c>
    </row>
    <row r="147" spans="1:12" s="3" customFormat="1" ht="12.75">
      <c r="A147" s="65" t="str">
        <f>A20</f>
        <v>Optional Deployment Project 13: Performance Management</v>
      </c>
      <c r="B147" s="14"/>
      <c r="C147" s="14"/>
      <c r="D147" s="46"/>
      <c r="E147" s="31"/>
      <c r="K147" s="6"/>
      <c r="L147" s="6"/>
    </row>
    <row r="148" spans="1:5" ht="33.75">
      <c r="A148" s="58" t="s">
        <v>9</v>
      </c>
      <c r="B148" s="58" t="s">
        <v>90</v>
      </c>
      <c r="C148" s="58" t="s">
        <v>91</v>
      </c>
      <c r="D148" s="28" t="s">
        <v>86</v>
      </c>
      <c r="E148" s="58" t="s">
        <v>41</v>
      </c>
    </row>
    <row r="149" spans="1:5" ht="12.75">
      <c r="A149" s="103" t="str">
        <f>'VII-3b. Opt New Func Deploy'!$A$29</f>
        <v>Small</v>
      </c>
      <c r="B149" s="74"/>
      <c r="C149" s="75">
        <v>15</v>
      </c>
      <c r="D149" s="94">
        <f>'VII-6. Labor Rates'!$D$76</f>
        <v>0</v>
      </c>
      <c r="E149" s="94">
        <f>B149*C149*D149</f>
        <v>0</v>
      </c>
    </row>
    <row r="150" spans="1:5" ht="12.75">
      <c r="A150" s="103" t="str">
        <f>'VII-3b. Opt New Func Deploy'!$A$30</f>
        <v>Semi-Small</v>
      </c>
      <c r="B150" s="74"/>
      <c r="C150" s="75">
        <v>22</v>
      </c>
      <c r="D150" s="94">
        <f>'VII-6. Labor Rates'!$D$76</f>
        <v>0</v>
      </c>
      <c r="E150" s="94">
        <f>B150*C150*D150</f>
        <v>0</v>
      </c>
    </row>
    <row r="151" spans="1:5" ht="12.75">
      <c r="A151" s="103" t="str">
        <f>'VII-3b. Opt New Func Deploy'!$A$31</f>
        <v>Medium</v>
      </c>
      <c r="B151" s="74"/>
      <c r="C151" s="75">
        <v>12</v>
      </c>
      <c r="D151" s="94">
        <f>'VII-6. Labor Rates'!$D$76</f>
        <v>0</v>
      </c>
      <c r="E151" s="94">
        <f>B151*C151*D151</f>
        <v>0</v>
      </c>
    </row>
    <row r="152" spans="1:12" ht="12.75">
      <c r="A152" s="103" t="str">
        <f>'VII-3b. Opt New Func Deploy'!$A$32</f>
        <v>Large</v>
      </c>
      <c r="B152" s="74"/>
      <c r="C152" s="75">
        <v>8</v>
      </c>
      <c r="D152" s="94">
        <f>'VII-6. Labor Rates'!$D$76</f>
        <v>0</v>
      </c>
      <c r="E152" s="94">
        <f>B152*C152*D152</f>
        <v>0</v>
      </c>
      <c r="K152"/>
      <c r="L152"/>
    </row>
    <row r="153" spans="1:12" ht="12.75">
      <c r="A153" s="103" t="str">
        <f>'VII-3b. Opt New Func Deploy'!$A$33</f>
        <v>Extra Large (Los Angeles)</v>
      </c>
      <c r="B153" s="74"/>
      <c r="C153" s="75">
        <v>1</v>
      </c>
      <c r="D153" s="94">
        <f>'VII-6. Labor Rates'!$D$76</f>
        <v>0</v>
      </c>
      <c r="E153" s="94">
        <f>B153*C153*D153</f>
        <v>0</v>
      </c>
      <c r="K153"/>
      <c r="L153"/>
    </row>
    <row r="154" spans="1:12" ht="12.75">
      <c r="A154" s="104" t="str">
        <f>'VII-3b. Opt New Func Deploy'!$A$34</f>
        <v>Warranty Services</v>
      </c>
      <c r="B154" s="111"/>
      <c r="C154" s="111"/>
      <c r="D154" s="111"/>
      <c r="E154" s="112" t="s">
        <v>26</v>
      </c>
      <c r="K154"/>
      <c r="L154"/>
    </row>
    <row r="155" spans="1:5" ht="12.75">
      <c r="A155" s="59" t="s">
        <v>42</v>
      </c>
      <c r="B155" s="75">
        <f>SUM(B149:B153)</f>
        <v>0</v>
      </c>
      <c r="C155" s="75">
        <f>SUM(C149:C153)</f>
        <v>58</v>
      </c>
      <c r="D155" s="94">
        <f>'VII-6. Labor Rates'!$D$76</f>
        <v>0</v>
      </c>
      <c r="E155" s="94">
        <f>SUM(E149:E154)</f>
        <v>0</v>
      </c>
    </row>
    <row r="157" spans="1:12" s="3" customFormat="1" ht="12.75">
      <c r="A157" s="65" t="str">
        <f>A21</f>
        <v>Optional Deployment Project 14: Recruitment</v>
      </c>
      <c r="B157" s="14"/>
      <c r="C157" s="14"/>
      <c r="D157" s="46"/>
      <c r="E157" s="31"/>
      <c r="K157" s="6"/>
      <c r="L157" s="6"/>
    </row>
    <row r="158" spans="1:5" ht="33.75">
      <c r="A158" s="58" t="s">
        <v>9</v>
      </c>
      <c r="B158" s="58" t="s">
        <v>90</v>
      </c>
      <c r="C158" s="58" t="s">
        <v>91</v>
      </c>
      <c r="D158" s="28" t="s">
        <v>86</v>
      </c>
      <c r="E158" s="58" t="s">
        <v>41</v>
      </c>
    </row>
    <row r="159" spans="1:5" ht="12.75">
      <c r="A159" s="103" t="str">
        <f>'VII-3b. Opt New Func Deploy'!$A$29</f>
        <v>Small</v>
      </c>
      <c r="B159" s="74"/>
      <c r="C159" s="75">
        <v>15</v>
      </c>
      <c r="D159" s="94">
        <f>'VII-6. Labor Rates'!$D$76</f>
        <v>0</v>
      </c>
      <c r="E159" s="94">
        <f>B159*C159*D159</f>
        <v>0</v>
      </c>
    </row>
    <row r="160" spans="1:5" ht="12.75">
      <c r="A160" s="103" t="str">
        <f>'VII-3b. Opt New Func Deploy'!$A$30</f>
        <v>Semi-Small</v>
      </c>
      <c r="B160" s="74"/>
      <c r="C160" s="75">
        <v>22</v>
      </c>
      <c r="D160" s="94">
        <f>'VII-6. Labor Rates'!$D$76</f>
        <v>0</v>
      </c>
      <c r="E160" s="94">
        <f>B160*C160*D160</f>
        <v>0</v>
      </c>
    </row>
    <row r="161" spans="1:5" ht="12.75">
      <c r="A161" s="103" t="str">
        <f>'VII-3b. Opt New Func Deploy'!$A$31</f>
        <v>Medium</v>
      </c>
      <c r="B161" s="74"/>
      <c r="C161" s="75">
        <v>12</v>
      </c>
      <c r="D161" s="94">
        <f>'VII-6. Labor Rates'!$D$76</f>
        <v>0</v>
      </c>
      <c r="E161" s="94">
        <f>B161*C161*D161</f>
        <v>0</v>
      </c>
    </row>
    <row r="162" spans="1:12" ht="12.75">
      <c r="A162" s="103" t="str">
        <f>'VII-3b. Opt New Func Deploy'!$A$32</f>
        <v>Large</v>
      </c>
      <c r="B162" s="74"/>
      <c r="C162" s="75">
        <v>8</v>
      </c>
      <c r="D162" s="94">
        <f>'VII-6. Labor Rates'!$D$76</f>
        <v>0</v>
      </c>
      <c r="E162" s="94">
        <f>B162*C162*D162</f>
        <v>0</v>
      </c>
      <c r="K162"/>
      <c r="L162"/>
    </row>
    <row r="163" spans="1:12" ht="12.75">
      <c r="A163" s="103" t="str">
        <f>'VII-3b. Opt New Func Deploy'!$A$33</f>
        <v>Extra Large (Los Angeles)</v>
      </c>
      <c r="B163" s="74"/>
      <c r="C163" s="75">
        <v>1</v>
      </c>
      <c r="D163" s="94">
        <f>'VII-6. Labor Rates'!$D$76</f>
        <v>0</v>
      </c>
      <c r="E163" s="94">
        <f>B163*C163*D163</f>
        <v>0</v>
      </c>
      <c r="K163"/>
      <c r="L163"/>
    </row>
    <row r="164" spans="1:12" ht="12.75">
      <c r="A164" s="104" t="str">
        <f>'VII-3b. Opt New Func Deploy'!$A$34</f>
        <v>Warranty Services</v>
      </c>
      <c r="B164" s="111"/>
      <c r="C164" s="111"/>
      <c r="D164" s="111"/>
      <c r="E164" s="112" t="s">
        <v>26</v>
      </c>
      <c r="K164"/>
      <c r="L164"/>
    </row>
    <row r="165" spans="1:5" ht="12.75">
      <c r="A165" s="59" t="s">
        <v>42</v>
      </c>
      <c r="B165" s="75">
        <f>SUM(B159:B163)</f>
        <v>0</v>
      </c>
      <c r="C165" s="75">
        <f>SUM(C159:C163)</f>
        <v>58</v>
      </c>
      <c r="D165" s="94">
        <f>'VII-6. Labor Rates'!$D$76</f>
        <v>0</v>
      </c>
      <c r="E165" s="94">
        <f>SUM(E159:E164)</f>
        <v>0</v>
      </c>
    </row>
    <row r="167" spans="1:12" s="3" customFormat="1" ht="12.75">
      <c r="A167" s="65" t="str">
        <f>A22</f>
        <v>Optional Deployment Project 15: Succession Management</v>
      </c>
      <c r="B167" s="14"/>
      <c r="C167" s="14"/>
      <c r="D167" s="46"/>
      <c r="E167" s="31"/>
      <c r="K167" s="6"/>
      <c r="L167" s="6"/>
    </row>
    <row r="168" spans="1:5" ht="33.75">
      <c r="A168" s="58" t="s">
        <v>9</v>
      </c>
      <c r="B168" s="58" t="s">
        <v>90</v>
      </c>
      <c r="C168" s="58" t="s">
        <v>91</v>
      </c>
      <c r="D168" s="28" t="s">
        <v>86</v>
      </c>
      <c r="E168" s="58" t="s">
        <v>41</v>
      </c>
    </row>
    <row r="169" spans="1:5" ht="12.75">
      <c r="A169" s="103" t="str">
        <f>'VII-3b. Opt New Func Deploy'!$A$29</f>
        <v>Small</v>
      </c>
      <c r="B169" s="74"/>
      <c r="C169" s="75">
        <v>15</v>
      </c>
      <c r="D169" s="94">
        <f>'VII-6. Labor Rates'!$D$76</f>
        <v>0</v>
      </c>
      <c r="E169" s="94">
        <f>B169*C169*D169</f>
        <v>0</v>
      </c>
    </row>
    <row r="170" spans="1:5" ht="12.75">
      <c r="A170" s="103" t="str">
        <f>'VII-3b. Opt New Func Deploy'!$A$30</f>
        <v>Semi-Small</v>
      </c>
      <c r="B170" s="74"/>
      <c r="C170" s="75">
        <v>22</v>
      </c>
      <c r="D170" s="94">
        <f>'VII-6. Labor Rates'!$D$76</f>
        <v>0</v>
      </c>
      <c r="E170" s="94">
        <f>B170*C170*D170</f>
        <v>0</v>
      </c>
    </row>
    <row r="171" spans="1:5" ht="12.75">
      <c r="A171" s="103" t="str">
        <f>'VII-3b. Opt New Func Deploy'!$A$31</f>
        <v>Medium</v>
      </c>
      <c r="B171" s="74"/>
      <c r="C171" s="75">
        <v>12</v>
      </c>
      <c r="D171" s="94">
        <f>'VII-6. Labor Rates'!$D$76</f>
        <v>0</v>
      </c>
      <c r="E171" s="94">
        <f>B171*C171*D171</f>
        <v>0</v>
      </c>
    </row>
    <row r="172" spans="1:12" ht="12.75">
      <c r="A172" s="103" t="str">
        <f>'VII-3b. Opt New Func Deploy'!$A$32</f>
        <v>Large</v>
      </c>
      <c r="B172" s="74"/>
      <c r="C172" s="75">
        <v>8</v>
      </c>
      <c r="D172" s="94">
        <f>'VII-6. Labor Rates'!$D$76</f>
        <v>0</v>
      </c>
      <c r="E172" s="94">
        <f>B172*C172*D172</f>
        <v>0</v>
      </c>
      <c r="K172"/>
      <c r="L172"/>
    </row>
    <row r="173" spans="1:12" ht="12.75">
      <c r="A173" s="103" t="str">
        <f>'VII-3b. Opt New Func Deploy'!$A$33</f>
        <v>Extra Large (Los Angeles)</v>
      </c>
      <c r="B173" s="74"/>
      <c r="C173" s="75">
        <v>1</v>
      </c>
      <c r="D173" s="94">
        <f>'VII-6. Labor Rates'!$D$76</f>
        <v>0</v>
      </c>
      <c r="E173" s="94">
        <f>B173*C173*D173</f>
        <v>0</v>
      </c>
      <c r="K173"/>
      <c r="L173"/>
    </row>
    <row r="174" spans="1:12" ht="12.75">
      <c r="A174" s="104" t="str">
        <f>'VII-3b. Opt New Func Deploy'!$A$34</f>
        <v>Warranty Services</v>
      </c>
      <c r="B174" s="111"/>
      <c r="C174" s="111"/>
      <c r="D174" s="111"/>
      <c r="E174" s="112" t="s">
        <v>26</v>
      </c>
      <c r="K174"/>
      <c r="L174"/>
    </row>
    <row r="175" spans="1:5" ht="12.75">
      <c r="A175" s="59" t="s">
        <v>42</v>
      </c>
      <c r="B175" s="75">
        <f>SUM(B169:B173)</f>
        <v>0</v>
      </c>
      <c r="C175" s="75">
        <f>SUM(C169:C173)</f>
        <v>58</v>
      </c>
      <c r="D175" s="94">
        <f>'VII-6. Labor Rates'!$D$76</f>
        <v>0</v>
      </c>
      <c r="E175" s="94">
        <f>SUM(E169:E174)</f>
        <v>0</v>
      </c>
    </row>
    <row r="177" spans="1:12" s="3" customFormat="1" ht="12.75">
      <c r="A177" s="65" t="str">
        <f>A23</f>
        <v>Optional Deployment Project 16: Training and Events</v>
      </c>
      <c r="B177" s="14"/>
      <c r="C177" s="14"/>
      <c r="D177" s="46"/>
      <c r="E177" s="31"/>
      <c r="K177" s="6"/>
      <c r="L177" s="6"/>
    </row>
    <row r="178" spans="1:5" ht="33.75">
      <c r="A178" s="58" t="s">
        <v>9</v>
      </c>
      <c r="B178" s="58" t="s">
        <v>90</v>
      </c>
      <c r="C178" s="58" t="s">
        <v>91</v>
      </c>
      <c r="D178" s="28" t="s">
        <v>86</v>
      </c>
      <c r="E178" s="58" t="s">
        <v>41</v>
      </c>
    </row>
    <row r="179" spans="1:5" ht="12.75">
      <c r="A179" s="103" t="str">
        <f>'VII-3b. Opt New Func Deploy'!$A$29</f>
        <v>Small</v>
      </c>
      <c r="B179" s="74"/>
      <c r="C179" s="75">
        <v>15</v>
      </c>
      <c r="D179" s="94">
        <f>'VII-6. Labor Rates'!$D$76</f>
        <v>0</v>
      </c>
      <c r="E179" s="94">
        <f>B179*C179*D179</f>
        <v>0</v>
      </c>
    </row>
    <row r="180" spans="1:5" ht="12.75">
      <c r="A180" s="103" t="str">
        <f>'VII-3b. Opt New Func Deploy'!$A$30</f>
        <v>Semi-Small</v>
      </c>
      <c r="B180" s="74"/>
      <c r="C180" s="75">
        <v>22</v>
      </c>
      <c r="D180" s="94">
        <f>'VII-6. Labor Rates'!$D$76</f>
        <v>0</v>
      </c>
      <c r="E180" s="94">
        <f>B180*C180*D180</f>
        <v>0</v>
      </c>
    </row>
    <row r="181" spans="1:5" ht="12.75">
      <c r="A181" s="103" t="str">
        <f>'VII-3b. Opt New Func Deploy'!$A$31</f>
        <v>Medium</v>
      </c>
      <c r="B181" s="74"/>
      <c r="C181" s="75">
        <v>12</v>
      </c>
      <c r="D181" s="94">
        <f>'VII-6. Labor Rates'!$D$76</f>
        <v>0</v>
      </c>
      <c r="E181" s="94">
        <f>B181*C181*D181</f>
        <v>0</v>
      </c>
    </row>
    <row r="182" spans="1:12" ht="12.75">
      <c r="A182" s="103" t="str">
        <f>'VII-3b. Opt New Func Deploy'!$A$32</f>
        <v>Large</v>
      </c>
      <c r="B182" s="74"/>
      <c r="C182" s="75">
        <v>8</v>
      </c>
      <c r="D182" s="94">
        <f>'VII-6. Labor Rates'!$D$76</f>
        <v>0</v>
      </c>
      <c r="E182" s="94">
        <f>B182*C182*D182</f>
        <v>0</v>
      </c>
      <c r="K182"/>
      <c r="L182"/>
    </row>
    <row r="183" spans="1:12" ht="12.75">
      <c r="A183" s="103" t="str">
        <f>'VII-3b. Opt New Func Deploy'!$A$33</f>
        <v>Extra Large (Los Angeles)</v>
      </c>
      <c r="B183" s="74"/>
      <c r="C183" s="75">
        <v>1</v>
      </c>
      <c r="D183" s="94">
        <f>'VII-6. Labor Rates'!$D$76</f>
        <v>0</v>
      </c>
      <c r="E183" s="94">
        <f>B183*C183*D183</f>
        <v>0</v>
      </c>
      <c r="K183"/>
      <c r="L183"/>
    </row>
    <row r="184" spans="1:12" ht="12.75">
      <c r="A184" s="104" t="str">
        <f>'VII-3b. Opt New Func Deploy'!$A$34</f>
        <v>Warranty Services</v>
      </c>
      <c r="B184" s="111"/>
      <c r="C184" s="111"/>
      <c r="D184" s="111"/>
      <c r="E184" s="112" t="s">
        <v>26</v>
      </c>
      <c r="K184"/>
      <c r="L184"/>
    </row>
    <row r="185" spans="1:5" ht="12.75">
      <c r="A185" s="59" t="s">
        <v>42</v>
      </c>
      <c r="B185" s="75">
        <f>SUM(B179:B183)</f>
        <v>0</v>
      </c>
      <c r="C185" s="75">
        <f>SUM(C179:C183)</f>
        <v>58</v>
      </c>
      <c r="D185" s="94">
        <f>'VII-6. Labor Rates'!$D$76</f>
        <v>0</v>
      </c>
      <c r="E185" s="94">
        <f>SUM(E179:E184)</f>
        <v>0</v>
      </c>
    </row>
    <row r="187" spans="1:12" s="3" customFormat="1" ht="12.75">
      <c r="A187" s="65" t="str">
        <f>A24</f>
        <v>Optional Deployment Project 17: Business Intelligence/Reporting</v>
      </c>
      <c r="B187" s="14"/>
      <c r="C187" s="14"/>
      <c r="D187" s="46"/>
      <c r="E187" s="31"/>
      <c r="K187" s="6"/>
      <c r="L187" s="6"/>
    </row>
    <row r="188" spans="1:5" ht="33.75">
      <c r="A188" s="58" t="s">
        <v>9</v>
      </c>
      <c r="B188" s="58" t="s">
        <v>90</v>
      </c>
      <c r="C188" s="58" t="s">
        <v>91</v>
      </c>
      <c r="D188" s="28" t="s">
        <v>86</v>
      </c>
      <c r="E188" s="58" t="s">
        <v>41</v>
      </c>
    </row>
    <row r="189" spans="1:5" ht="12.75">
      <c r="A189" s="103" t="str">
        <f>'VII-3b. Opt New Func Deploy'!$A$29</f>
        <v>Small</v>
      </c>
      <c r="B189" s="74"/>
      <c r="C189" s="75">
        <v>15</v>
      </c>
      <c r="D189" s="94">
        <f>'VII-6. Labor Rates'!$D$76</f>
        <v>0</v>
      </c>
      <c r="E189" s="94">
        <f>B189*C189*D189</f>
        <v>0</v>
      </c>
    </row>
    <row r="190" spans="1:5" ht="12.75">
      <c r="A190" s="103" t="str">
        <f>'VII-3b. Opt New Func Deploy'!$A$30</f>
        <v>Semi-Small</v>
      </c>
      <c r="B190" s="74"/>
      <c r="C190" s="75">
        <v>22</v>
      </c>
      <c r="D190" s="94">
        <f>'VII-6. Labor Rates'!$D$76</f>
        <v>0</v>
      </c>
      <c r="E190" s="94">
        <f>B190*C190*D190</f>
        <v>0</v>
      </c>
    </row>
    <row r="191" spans="1:5" ht="12.75">
      <c r="A191" s="103" t="str">
        <f>'VII-3b. Opt New Func Deploy'!$A$31</f>
        <v>Medium</v>
      </c>
      <c r="B191" s="74"/>
      <c r="C191" s="75">
        <v>12</v>
      </c>
      <c r="D191" s="94">
        <f>'VII-6. Labor Rates'!$D$76</f>
        <v>0</v>
      </c>
      <c r="E191" s="94">
        <f>B191*C191*D191</f>
        <v>0</v>
      </c>
    </row>
    <row r="192" spans="1:12" ht="12.75">
      <c r="A192" s="103" t="str">
        <f>'VII-3b. Opt New Func Deploy'!$A$32</f>
        <v>Large</v>
      </c>
      <c r="B192" s="74"/>
      <c r="C192" s="75">
        <v>8</v>
      </c>
      <c r="D192" s="94">
        <f>'VII-6. Labor Rates'!$D$76</f>
        <v>0</v>
      </c>
      <c r="E192" s="94">
        <f>B192*C192*D192</f>
        <v>0</v>
      </c>
      <c r="K192"/>
      <c r="L192"/>
    </row>
    <row r="193" spans="1:12" ht="12.75">
      <c r="A193" s="103" t="str">
        <f>'VII-3b. Opt New Func Deploy'!$A$33</f>
        <v>Extra Large (Los Angeles)</v>
      </c>
      <c r="B193" s="74"/>
      <c r="C193" s="75">
        <v>1</v>
      </c>
      <c r="D193" s="94">
        <f>'VII-6. Labor Rates'!$D$76</f>
        <v>0</v>
      </c>
      <c r="E193" s="94">
        <f>B193*C193*D193</f>
        <v>0</v>
      </c>
      <c r="K193"/>
      <c r="L193"/>
    </row>
    <row r="194" spans="1:12" ht="12.75">
      <c r="A194" s="104" t="str">
        <f>'VII-3b. Opt New Func Deploy'!$A$34</f>
        <v>Warranty Services</v>
      </c>
      <c r="B194" s="111"/>
      <c r="C194" s="111"/>
      <c r="D194" s="111"/>
      <c r="E194" s="112" t="s">
        <v>26</v>
      </c>
      <c r="K194"/>
      <c r="L194"/>
    </row>
    <row r="195" spans="1:5" ht="12.75">
      <c r="A195" s="59" t="s">
        <v>42</v>
      </c>
      <c r="B195" s="75">
        <f>SUM(B189:B193)</f>
        <v>0</v>
      </c>
      <c r="C195" s="75">
        <f>SUM(C189:C193)</f>
        <v>58</v>
      </c>
      <c r="D195" s="94">
        <f>'VII-6. Labor Rates'!$D$76</f>
        <v>0</v>
      </c>
      <c r="E195" s="94">
        <f>SUM(E189:E194)</f>
        <v>0</v>
      </c>
    </row>
    <row r="196" ht="18.75" customHeight="1"/>
    <row r="197" spans="1:6" ht="12.75">
      <c r="A197" s="2" t="s">
        <v>11</v>
      </c>
      <c r="B197" s="8"/>
      <c r="C197" s="8"/>
      <c r="D197" s="8"/>
      <c r="E197" s="8"/>
      <c r="F197" s="8"/>
    </row>
    <row r="198" spans="1:12" s="7" customFormat="1" ht="27" customHeight="1">
      <c r="A198" s="200" t="s">
        <v>345</v>
      </c>
      <c r="B198" s="201"/>
      <c r="C198" s="201"/>
      <c r="D198" s="201"/>
      <c r="E198" s="201"/>
      <c r="F198" s="201"/>
      <c r="G198" s="201"/>
      <c r="H198" s="201"/>
      <c r="K198" s="3"/>
      <c r="L198" s="3"/>
    </row>
    <row r="199" spans="1:13" ht="12.75">
      <c r="A199" s="200" t="s">
        <v>218</v>
      </c>
      <c r="B199" s="201"/>
      <c r="C199" s="201"/>
      <c r="D199" s="201"/>
      <c r="E199" s="201"/>
      <c r="F199" s="201"/>
      <c r="G199" s="201"/>
      <c r="H199" s="201"/>
      <c r="M199" s="44"/>
    </row>
    <row r="200" spans="11:12" s="7" customFormat="1" ht="12.75">
      <c r="K200" s="6"/>
      <c r="L200" s="6"/>
    </row>
    <row r="201" spans="11:12" s="7" customFormat="1" ht="12.75">
      <c r="K201" s="6"/>
      <c r="L201" s="6"/>
    </row>
    <row r="202" s="7" customFormat="1" ht="12.75"/>
    <row r="203" s="7" customFormat="1" ht="12.75"/>
    <row r="204" s="7" customFormat="1" ht="12.75">
      <c r="J204" s="6"/>
    </row>
    <row r="205" s="7" customFormat="1" ht="12.75">
      <c r="J205" s="6"/>
    </row>
    <row r="206" s="7" customFormat="1" ht="12.75">
      <c r="J206" s="6"/>
    </row>
    <row r="207" s="7" customFormat="1" ht="12.75">
      <c r="J207" s="6"/>
    </row>
    <row r="208" s="7" customFormat="1" ht="12.75">
      <c r="J208"/>
    </row>
    <row r="209" s="7" customFormat="1" ht="12.75">
      <c r="J209"/>
    </row>
    <row r="210" ht="12.75">
      <c r="J210"/>
    </row>
    <row r="214" ht="12.75">
      <c r="J214" s="3"/>
    </row>
    <row r="220" spans="6:8" ht="12.75">
      <c r="F220" s="107"/>
      <c r="G220" s="108"/>
      <c r="H220" s="107"/>
    </row>
  </sheetData>
  <mergeCells count="2">
    <mergeCell ref="A198:H198"/>
    <mergeCell ref="A199:H199"/>
  </mergeCells>
  <printOptions/>
  <pageMargins left="0.5" right="0.5" top="1" bottom="1" header="0.5" footer="0.5"/>
  <pageSetup orientation="landscape" r:id="rId2"/>
  <headerFooter alignWithMargins="0">
    <oddHeader>&amp;C&amp;"Arial,Bold"&amp;9
</oddHeader>
    <oddFooter>&amp;L&amp;A&amp;C&amp;P of &amp;N&amp;RRFP 010708-NCRO</oddFooter>
  </headerFooter>
  <rowBreaks count="6" manualBreakCount="6">
    <brk id="26" max="255" man="1"/>
    <brk id="56" max="255" man="1"/>
    <brk id="86" max="255" man="1"/>
    <brk id="116" max="255" man="1"/>
    <brk id="146" max="255" man="1"/>
    <brk id="176" max="255" man="1"/>
  </rowBreaks>
  <drawing r:id="rId1"/>
</worksheet>
</file>

<file path=xl/worksheets/sheet6.xml><?xml version="1.0" encoding="utf-8"?>
<worksheet xmlns="http://schemas.openxmlformats.org/spreadsheetml/2006/main" xmlns:r="http://schemas.openxmlformats.org/officeDocument/2006/relationships">
  <dimension ref="A1:L66"/>
  <sheetViews>
    <sheetView showGridLines="0" workbookViewId="0" topLeftCell="A1">
      <selection activeCell="A1" sqref="A1"/>
    </sheetView>
  </sheetViews>
  <sheetFormatPr defaultColWidth="9.140625" defaultRowHeight="12.75"/>
  <cols>
    <col min="1" max="1" width="58.8515625" style="6" customWidth="1"/>
    <col min="2" max="3" width="10.7109375" style="6" customWidth="1"/>
    <col min="4" max="5" width="9.7109375" style="6" customWidth="1"/>
    <col min="6" max="6" width="9.140625" style="6" customWidth="1"/>
    <col min="7" max="7" width="0" style="6" hidden="1" customWidth="1"/>
    <col min="8" max="8" width="34.28125" style="6" hidden="1" customWidth="1"/>
    <col min="9" max="9" width="11.00390625" style="6" hidden="1" customWidth="1"/>
    <col min="10" max="10" width="9.140625" style="6" customWidth="1"/>
    <col min="11" max="11" width="17.28125" style="6" customWidth="1"/>
    <col min="12" max="16384" width="9.140625" style="6" customWidth="1"/>
  </cols>
  <sheetData>
    <row r="1" spans="1:2" ht="15">
      <c r="A1" s="50" t="str">
        <f>TOC!A1</f>
        <v>Phoenix Program Cost Workbook</v>
      </c>
      <c r="B1" s="50"/>
    </row>
    <row r="2" spans="1:3" ht="15">
      <c r="A2" s="50" t="s">
        <v>245</v>
      </c>
      <c r="B2" s="50"/>
      <c r="C2" s="109"/>
    </row>
    <row r="3" spans="1:2" ht="17.25" customHeight="1">
      <c r="A3" s="51" t="str">
        <f>TOC!$B$3</f>
        <v>&lt;Bidder Name&gt;</v>
      </c>
      <c r="B3" s="51"/>
    </row>
    <row r="4" spans="1:2" ht="17.25" customHeight="1">
      <c r="A4" s="51" t="str">
        <f>TOC!$B$4</f>
        <v>&lt;Select Pricing Scenario&gt;</v>
      </c>
      <c r="B4" s="51"/>
    </row>
    <row r="5" spans="1:11" s="9" customFormat="1" ht="12.75">
      <c r="A5" s="52"/>
      <c r="B5" s="53"/>
      <c r="C5" s="53"/>
      <c r="D5" s="53"/>
      <c r="E5" s="53"/>
      <c r="I5" s="6"/>
      <c r="J5" s="6"/>
      <c r="K5" s="6"/>
    </row>
    <row r="6" spans="1:10" s="3" customFormat="1" ht="12.75">
      <c r="A6" s="65" t="s">
        <v>246</v>
      </c>
      <c r="B6" s="14"/>
      <c r="C6" s="46"/>
      <c r="D6" s="46"/>
      <c r="E6" s="31"/>
      <c r="I6" s="6"/>
      <c r="J6" s="6"/>
    </row>
    <row r="7" spans="1:5" ht="33.75">
      <c r="A7" s="58" t="s">
        <v>9</v>
      </c>
      <c r="B7" s="58" t="s">
        <v>14</v>
      </c>
      <c r="C7" s="58" t="s">
        <v>91</v>
      </c>
      <c r="D7" s="28" t="s">
        <v>86</v>
      </c>
      <c r="E7" s="58" t="s">
        <v>41</v>
      </c>
    </row>
    <row r="8" spans="1:5" ht="12.75">
      <c r="A8" s="65" t="s">
        <v>165</v>
      </c>
      <c r="B8" s="75">
        <f>B21</f>
        <v>0</v>
      </c>
      <c r="C8" s="75">
        <f>C21</f>
        <v>1</v>
      </c>
      <c r="D8" s="94">
        <f>D21</f>
        <v>0</v>
      </c>
      <c r="E8" s="94">
        <f>E21</f>
        <v>0</v>
      </c>
    </row>
    <row r="9" spans="1:10" ht="12.75">
      <c r="A9" s="65" t="s">
        <v>163</v>
      </c>
      <c r="B9" s="75">
        <f>B31</f>
        <v>0</v>
      </c>
      <c r="C9" s="75">
        <f>C31</f>
        <v>52</v>
      </c>
      <c r="D9" s="94">
        <f>D31</f>
        <v>0</v>
      </c>
      <c r="E9" s="94">
        <f>E31</f>
        <v>0</v>
      </c>
      <c r="I9" s="7"/>
      <c r="J9" s="7"/>
    </row>
    <row r="10" spans="1:5" ht="12.75">
      <c r="A10" s="65" t="s">
        <v>164</v>
      </c>
      <c r="B10" s="75">
        <f>B41</f>
        <v>0</v>
      </c>
      <c r="C10" s="75">
        <f>C41</f>
        <v>55</v>
      </c>
      <c r="D10" s="94">
        <f>D41</f>
        <v>0</v>
      </c>
      <c r="E10" s="94">
        <f>E41</f>
        <v>0</v>
      </c>
    </row>
    <row r="11" spans="1:5" ht="12.75">
      <c r="A11" s="59" t="s">
        <v>42</v>
      </c>
      <c r="B11" s="75">
        <f>SUM(B8:B10)</f>
        <v>0</v>
      </c>
      <c r="C11" s="75">
        <f>C10</f>
        <v>55</v>
      </c>
      <c r="D11" s="94">
        <f>'VII-6. Labor Rates'!$D$76</f>
        <v>0</v>
      </c>
      <c r="E11" s="94">
        <f>SUM(E8:E10)</f>
        <v>0</v>
      </c>
    </row>
    <row r="12" ht="12.75" customHeight="1"/>
    <row r="13" spans="1:11" s="3" customFormat="1" ht="12.75">
      <c r="A13" s="65" t="str">
        <f>A8</f>
        <v>Optional Deployment Project 18: Remaining Finance Functionality to LA</v>
      </c>
      <c r="B13" s="14"/>
      <c r="C13" s="14"/>
      <c r="D13" s="46"/>
      <c r="E13" s="31"/>
      <c r="K13" s="6"/>
    </row>
    <row r="14" spans="1:5" ht="33.75">
      <c r="A14" s="58" t="s">
        <v>9</v>
      </c>
      <c r="B14" s="58" t="s">
        <v>90</v>
      </c>
      <c r="C14" s="58" t="s">
        <v>91</v>
      </c>
      <c r="D14" s="28" t="s">
        <v>86</v>
      </c>
      <c r="E14" s="58" t="s">
        <v>41</v>
      </c>
    </row>
    <row r="15" spans="1:9" ht="12.75">
      <c r="A15" s="103" t="str">
        <f>'VII-3b. Opt New Func Deploy'!$A$29</f>
        <v>Small</v>
      </c>
      <c r="B15" s="116"/>
      <c r="C15" s="75">
        <v>0</v>
      </c>
      <c r="D15" s="94">
        <f>'VII-6. Labor Rates'!$D$76</f>
        <v>0</v>
      </c>
      <c r="E15" s="94">
        <f>B15*C15*D15</f>
        <v>0</v>
      </c>
      <c r="G15" s="107"/>
      <c r="H15" s="107"/>
      <c r="I15" s="107"/>
    </row>
    <row r="16" spans="1:7" ht="12.75">
      <c r="A16" s="103" t="str">
        <f>'VII-3b. Opt New Func Deploy'!$A$30</f>
        <v>Semi-Small</v>
      </c>
      <c r="B16" s="116"/>
      <c r="C16" s="75">
        <v>0</v>
      </c>
      <c r="D16" s="94">
        <f>'VII-6. Labor Rates'!$D$76</f>
        <v>0</v>
      </c>
      <c r="E16" s="94">
        <f>B16*C16*D16</f>
        <v>0</v>
      </c>
      <c r="G16" s="107"/>
    </row>
    <row r="17" spans="1:5" ht="12.75">
      <c r="A17" s="103" t="str">
        <f>'VII-3b. Opt New Func Deploy'!$A$31</f>
        <v>Medium</v>
      </c>
      <c r="B17" s="116"/>
      <c r="C17" s="75">
        <v>0</v>
      </c>
      <c r="D17" s="94">
        <f>'VII-6. Labor Rates'!$D$76</f>
        <v>0</v>
      </c>
      <c r="E17" s="94">
        <f>B17*C17*D17</f>
        <v>0</v>
      </c>
    </row>
    <row r="18" spans="1:11" ht="12.75">
      <c r="A18" s="103" t="str">
        <f>'VII-3b. Opt New Func Deploy'!$A$32</f>
        <v>Large</v>
      </c>
      <c r="B18" s="116"/>
      <c r="C18" s="75">
        <v>0</v>
      </c>
      <c r="D18" s="94">
        <f>'VII-6. Labor Rates'!$D$76</f>
        <v>0</v>
      </c>
      <c r="E18" s="94">
        <f>B18*C18*D18</f>
        <v>0</v>
      </c>
      <c r="K18"/>
    </row>
    <row r="19" spans="1:11" ht="12.75">
      <c r="A19" s="103" t="str">
        <f>'VII-3b. Opt New Func Deploy'!$A$33</f>
        <v>Extra Large (Los Angeles)</v>
      </c>
      <c r="B19" s="74"/>
      <c r="C19" s="75">
        <v>1</v>
      </c>
      <c r="D19" s="94">
        <f>'VII-6. Labor Rates'!$D$76</f>
        <v>0</v>
      </c>
      <c r="E19" s="94">
        <f>B19*C19*D19</f>
        <v>0</v>
      </c>
      <c r="K19"/>
    </row>
    <row r="20" spans="1:11" ht="12.75">
      <c r="A20" s="104" t="str">
        <f>'VII-3b. Opt New Func Deploy'!$A$34</f>
        <v>Warranty Services</v>
      </c>
      <c r="B20" s="111"/>
      <c r="C20" s="111"/>
      <c r="D20" s="111"/>
      <c r="E20" s="112" t="s">
        <v>26</v>
      </c>
      <c r="K20"/>
    </row>
    <row r="21" spans="1:5" ht="12.75">
      <c r="A21" s="59" t="s">
        <v>42</v>
      </c>
      <c r="B21" s="75">
        <f>SUM(B15:B19)</f>
        <v>0</v>
      </c>
      <c r="C21" s="75">
        <f>SUM(C15:C19)</f>
        <v>1</v>
      </c>
      <c r="D21" s="94">
        <f>'VII-6. Labor Rates'!$D$76</f>
        <v>0</v>
      </c>
      <c r="E21" s="94">
        <f>SUM(E15:E20)</f>
        <v>0</v>
      </c>
    </row>
    <row r="22" ht="12.75" customHeight="1"/>
    <row r="23" spans="1:11" s="3" customFormat="1" ht="13.5" thickBot="1">
      <c r="A23" s="65" t="str">
        <f>A9</f>
        <v>Optional Deployment Project 19: Human Resources/Payroll</v>
      </c>
      <c r="B23" s="14"/>
      <c r="C23" s="14"/>
      <c r="D23" s="46"/>
      <c r="E23" s="31"/>
      <c r="K23" s="6"/>
    </row>
    <row r="24" spans="1:9" ht="33.75">
      <c r="A24" s="58" t="s">
        <v>9</v>
      </c>
      <c r="B24" s="58" t="s">
        <v>90</v>
      </c>
      <c r="C24" s="58" t="s">
        <v>91</v>
      </c>
      <c r="D24" s="28" t="s">
        <v>86</v>
      </c>
      <c r="E24" s="58" t="s">
        <v>41</v>
      </c>
      <c r="G24" s="120" t="s">
        <v>174</v>
      </c>
      <c r="H24" s="121" t="s">
        <v>193</v>
      </c>
      <c r="I24" s="134" t="s">
        <v>166</v>
      </c>
    </row>
    <row r="25" spans="1:9" ht="12.75">
      <c r="A25" s="103" t="str">
        <f>'VII-3b. Opt New Func Deploy'!$A$29</f>
        <v>Small</v>
      </c>
      <c r="B25" s="74"/>
      <c r="C25" s="75">
        <v>15</v>
      </c>
      <c r="D25" s="94">
        <f>'VII-6. Labor Rates'!$D$76</f>
        <v>0</v>
      </c>
      <c r="E25" s="94">
        <f>B25*C25*D25</f>
        <v>0</v>
      </c>
      <c r="G25" s="122"/>
      <c r="H25" s="117" t="s">
        <v>194</v>
      </c>
      <c r="I25" s="123" t="s">
        <v>89</v>
      </c>
    </row>
    <row r="26" spans="1:9" ht="12.75">
      <c r="A26" s="103" t="str">
        <f>'VII-3b. Opt New Func Deploy'!$A$30</f>
        <v>Semi-Small</v>
      </c>
      <c r="B26" s="74"/>
      <c r="C26" s="75">
        <f>22-3</f>
        <v>19</v>
      </c>
      <c r="D26" s="94">
        <f>'VII-6. Labor Rates'!$D$76</f>
        <v>0</v>
      </c>
      <c r="E26" s="94">
        <f>B26*C26*D26</f>
        <v>0</v>
      </c>
      <c r="G26" s="122"/>
      <c r="H26" s="117" t="s">
        <v>195</v>
      </c>
      <c r="I26" s="123" t="s">
        <v>89</v>
      </c>
    </row>
    <row r="27" spans="1:9" ht="12.75">
      <c r="A27" s="103" t="str">
        <f>'VII-3b. Opt New Func Deploy'!$A$31</f>
        <v>Medium</v>
      </c>
      <c r="B27" s="74"/>
      <c r="C27" s="75">
        <f>12-1</f>
        <v>11</v>
      </c>
      <c r="D27" s="94">
        <f>'VII-6. Labor Rates'!$D$76</f>
        <v>0</v>
      </c>
      <c r="E27" s="94">
        <f>B27*C27*D27</f>
        <v>0</v>
      </c>
      <c r="G27" s="124"/>
      <c r="H27" s="117" t="s">
        <v>196</v>
      </c>
      <c r="I27" s="135" t="s">
        <v>166</v>
      </c>
    </row>
    <row r="28" spans="1:9" ht="12.75">
      <c r="A28" s="103" t="str">
        <f>'VII-3b. Opt New Func Deploy'!$A$32</f>
        <v>Large</v>
      </c>
      <c r="B28" s="74"/>
      <c r="C28" s="75">
        <f>8-2</f>
        <v>6</v>
      </c>
      <c r="D28" s="94">
        <f>'VII-6. Labor Rates'!$D$76</f>
        <v>0</v>
      </c>
      <c r="E28" s="94">
        <f>B28*C28*D28</f>
        <v>0</v>
      </c>
      <c r="G28" s="122"/>
      <c r="H28" s="117" t="s">
        <v>167</v>
      </c>
      <c r="I28" s="135" t="s">
        <v>88</v>
      </c>
    </row>
    <row r="29" spans="1:9" ht="12.75">
      <c r="A29" s="103" t="str">
        <f>'VII-3b. Opt New Func Deploy'!$A$33</f>
        <v>Extra Large (Los Angeles)</v>
      </c>
      <c r="B29" s="74"/>
      <c r="C29" s="75">
        <v>1</v>
      </c>
      <c r="D29" s="94">
        <f>'VII-6. Labor Rates'!$D$76</f>
        <v>0</v>
      </c>
      <c r="E29" s="94">
        <f>B29*C29*D29</f>
        <v>0</v>
      </c>
      <c r="G29" s="122"/>
      <c r="H29" s="117" t="s">
        <v>168</v>
      </c>
      <c r="I29" s="135" t="s">
        <v>166</v>
      </c>
    </row>
    <row r="30" spans="1:9" ht="12.75">
      <c r="A30" s="104" t="str">
        <f>'VII-3b. Opt New Func Deploy'!$A$34</f>
        <v>Warranty Services</v>
      </c>
      <c r="B30" s="111"/>
      <c r="C30" s="111"/>
      <c r="D30" s="111"/>
      <c r="E30" s="112" t="s">
        <v>26</v>
      </c>
      <c r="G30" s="122"/>
      <c r="H30" s="119"/>
      <c r="I30" s="123" t="s">
        <v>199</v>
      </c>
    </row>
    <row r="31" spans="1:9" ht="12.75">
      <c r="A31" s="59" t="s">
        <v>42</v>
      </c>
      <c r="B31" s="75">
        <f>SUM(B25:B29)</f>
        <v>0</v>
      </c>
      <c r="C31" s="75">
        <f>SUM(C25:C29)</f>
        <v>52</v>
      </c>
      <c r="D31" s="94">
        <f>'VII-6. Labor Rates'!$D$76</f>
        <v>0</v>
      </c>
      <c r="E31" s="94">
        <f>SUM(E25:E30)</f>
        <v>0</v>
      </c>
      <c r="G31" s="122"/>
      <c r="H31" s="117"/>
      <c r="I31" s="125" t="s">
        <v>197</v>
      </c>
    </row>
    <row r="32" spans="7:9" ht="12.75" customHeight="1">
      <c r="G32" s="122"/>
      <c r="H32" s="117"/>
      <c r="I32" s="125" t="s">
        <v>175</v>
      </c>
    </row>
    <row r="33" spans="1:9" s="3" customFormat="1" ht="13.5" thickBot="1">
      <c r="A33" s="65" t="str">
        <f>A10</f>
        <v>Optional Deployment Project 20: Trust Accounting</v>
      </c>
      <c r="B33" s="14"/>
      <c r="C33" s="14"/>
      <c r="D33" s="46"/>
      <c r="E33" s="31"/>
      <c r="G33" s="126"/>
      <c r="H33" s="127"/>
      <c r="I33" s="128">
        <f>52</f>
        <v>52</v>
      </c>
    </row>
    <row r="34" spans="1:9" ht="33.75">
      <c r="A34" s="58" t="s">
        <v>9</v>
      </c>
      <c r="B34" s="58" t="s">
        <v>90</v>
      </c>
      <c r="C34" s="58" t="s">
        <v>91</v>
      </c>
      <c r="D34" s="28" t="s">
        <v>86</v>
      </c>
      <c r="E34" s="58" t="s">
        <v>41</v>
      </c>
      <c r="G34" s="120" t="s">
        <v>198</v>
      </c>
      <c r="H34" s="121" t="s">
        <v>169</v>
      </c>
      <c r="I34" s="129" t="s">
        <v>89</v>
      </c>
    </row>
    <row r="35" spans="1:9" ht="12.75">
      <c r="A35" s="103" t="str">
        <f>'VII-3b. Opt New Func Deploy'!$A$29</f>
        <v>Small</v>
      </c>
      <c r="B35" s="74"/>
      <c r="C35" s="75">
        <v>15</v>
      </c>
      <c r="D35" s="94">
        <f>'VII-6. Labor Rates'!$D$76</f>
        <v>0</v>
      </c>
      <c r="E35" s="94">
        <f>B35*C35*D35</f>
        <v>0</v>
      </c>
      <c r="G35" s="122"/>
      <c r="H35" s="117" t="s">
        <v>170</v>
      </c>
      <c r="I35" s="125" t="s">
        <v>89</v>
      </c>
    </row>
    <row r="36" spans="1:9" ht="12.75">
      <c r="A36" s="103" t="str">
        <f>'VII-3b. Opt New Func Deploy'!$A$30</f>
        <v>Semi-Small</v>
      </c>
      <c r="B36" s="74"/>
      <c r="C36" s="75">
        <v>22</v>
      </c>
      <c r="D36" s="94">
        <f>'VII-6. Labor Rates'!$D$76</f>
        <v>0</v>
      </c>
      <c r="E36" s="94">
        <f>B36*C36*D36</f>
        <v>0</v>
      </c>
      <c r="G36" s="122"/>
      <c r="H36" s="117" t="s">
        <v>167</v>
      </c>
      <c r="I36" s="125" t="s">
        <v>88</v>
      </c>
    </row>
    <row r="37" spans="1:9" ht="12.75">
      <c r="A37" s="103" t="str">
        <f>'VII-3b. Opt New Func Deploy'!$A$31</f>
        <v>Medium</v>
      </c>
      <c r="B37" s="74"/>
      <c r="C37" s="75">
        <f>12-1</f>
        <v>11</v>
      </c>
      <c r="D37" s="94">
        <f>'VII-6. Labor Rates'!$D$76</f>
        <v>0</v>
      </c>
      <c r="E37" s="94">
        <f>B37*C37*D37</f>
        <v>0</v>
      </c>
      <c r="G37" s="122"/>
      <c r="H37" s="118"/>
      <c r="I37" s="130" t="s">
        <v>176</v>
      </c>
    </row>
    <row r="38" spans="1:11" ht="12.75">
      <c r="A38" s="103" t="str">
        <f>'VII-3b. Opt New Func Deploy'!$A$32</f>
        <v>Large</v>
      </c>
      <c r="B38" s="74"/>
      <c r="C38" s="75">
        <f>8-2</f>
        <v>6</v>
      </c>
      <c r="D38" s="94">
        <f>'VII-6. Labor Rates'!$D$76</f>
        <v>0</v>
      </c>
      <c r="E38" s="94">
        <f>B38*C38*D38</f>
        <v>0</v>
      </c>
      <c r="G38" s="122"/>
      <c r="H38" s="117"/>
      <c r="I38" s="131" t="s">
        <v>175</v>
      </c>
      <c r="K38"/>
    </row>
    <row r="39" spans="1:11" ht="13.5" thickBot="1">
      <c r="A39" s="103" t="str">
        <f>'VII-3b. Opt New Func Deploy'!$A$33</f>
        <v>Extra Large (Los Angeles)</v>
      </c>
      <c r="B39" s="74"/>
      <c r="C39" s="75">
        <v>1</v>
      </c>
      <c r="D39" s="94">
        <f>'VII-6. Labor Rates'!$D$76</f>
        <v>0</v>
      </c>
      <c r="E39" s="94">
        <f>B39*C39*D39</f>
        <v>0</v>
      </c>
      <c r="G39" s="132"/>
      <c r="H39" s="127" t="s">
        <v>178</v>
      </c>
      <c r="I39" s="133" t="s">
        <v>177</v>
      </c>
      <c r="K39"/>
    </row>
    <row r="40" spans="1:11" ht="12.75">
      <c r="A40" s="104" t="str">
        <f>'VII-3b. Opt New Func Deploy'!$A$34</f>
        <v>Warranty Services</v>
      </c>
      <c r="B40" s="111"/>
      <c r="C40" s="111"/>
      <c r="D40" s="111"/>
      <c r="E40" s="112" t="s">
        <v>26</v>
      </c>
      <c r="K40"/>
    </row>
    <row r="41" spans="1:5" ht="12.75">
      <c r="A41" s="59" t="s">
        <v>42</v>
      </c>
      <c r="B41" s="75">
        <f>SUM(B35:B39)</f>
        <v>0</v>
      </c>
      <c r="C41" s="75">
        <f>SUM(C35:C39)</f>
        <v>55</v>
      </c>
      <c r="D41" s="94">
        <f>'VII-6. Labor Rates'!$D$76</f>
        <v>0</v>
      </c>
      <c r="E41" s="94">
        <f>SUM(E35:E40)</f>
        <v>0</v>
      </c>
    </row>
    <row r="42" ht="18.75" customHeight="1">
      <c r="H42"/>
    </row>
    <row r="43" spans="1:9" ht="12.75">
      <c r="A43" s="2" t="s">
        <v>11</v>
      </c>
      <c r="B43" s="8"/>
      <c r="C43" s="8"/>
      <c r="D43" s="8"/>
      <c r="E43" s="8"/>
      <c r="F43" s="8"/>
      <c r="H43" s="44"/>
      <c r="I43" s="7"/>
    </row>
    <row r="44" spans="1:11" s="7" customFormat="1" ht="25.5" customHeight="1">
      <c r="A44" s="200" t="s">
        <v>344</v>
      </c>
      <c r="B44" s="201"/>
      <c r="C44" s="201"/>
      <c r="D44" s="201"/>
      <c r="E44" s="201"/>
      <c r="F44" s="201"/>
      <c r="G44" s="44"/>
      <c r="H44" s="44"/>
      <c r="I44" s="6"/>
      <c r="K44" s="3"/>
    </row>
    <row r="45" spans="1:12" ht="12.75">
      <c r="A45" s="200" t="s">
        <v>218</v>
      </c>
      <c r="B45" s="201"/>
      <c r="C45" s="201"/>
      <c r="D45" s="201"/>
      <c r="E45" s="201"/>
      <c r="F45" s="201"/>
      <c r="G45" s="44"/>
      <c r="H45" s="7"/>
      <c r="I45" s="7"/>
      <c r="L45" s="44"/>
    </row>
    <row r="46" spans="1:11" s="7" customFormat="1" ht="12.75">
      <c r="A46" s="200" t="s">
        <v>171</v>
      </c>
      <c r="B46" s="202"/>
      <c r="C46" s="202"/>
      <c r="D46" s="202"/>
      <c r="E46" s="202"/>
      <c r="F46" s="202"/>
      <c r="G46" s="202"/>
      <c r="K46" s="6"/>
    </row>
    <row r="47" spans="1:11" s="7" customFormat="1" ht="25.5" customHeight="1">
      <c r="A47" s="200" t="s">
        <v>172</v>
      </c>
      <c r="B47" s="202"/>
      <c r="C47" s="202"/>
      <c r="D47" s="202"/>
      <c r="E47" s="202"/>
      <c r="F47" s="202"/>
      <c r="G47" s="202"/>
      <c r="K47" s="6"/>
    </row>
    <row r="48" spans="1:7" s="7" customFormat="1" ht="12.75">
      <c r="A48" s="200" t="s">
        <v>173</v>
      </c>
      <c r="B48" s="202"/>
      <c r="C48" s="202"/>
      <c r="D48" s="202"/>
      <c r="E48" s="202"/>
      <c r="F48" s="202"/>
      <c r="G48" s="202"/>
    </row>
    <row r="49" s="7" customFormat="1" ht="12.75"/>
    <row r="50" s="7" customFormat="1" ht="12.75">
      <c r="J50" s="6"/>
    </row>
    <row r="51" s="7" customFormat="1" ht="12.75">
      <c r="J51" s="6"/>
    </row>
    <row r="52" s="7" customFormat="1" ht="12.75">
      <c r="J52" s="6"/>
    </row>
    <row r="53" s="7" customFormat="1" ht="12.75">
      <c r="J53" s="6"/>
    </row>
    <row r="54" s="7" customFormat="1" ht="12.75">
      <c r="J54"/>
    </row>
    <row r="55" spans="8:10" s="7" customFormat="1" ht="12.75">
      <c r="H55" s="6"/>
      <c r="I55" s="6"/>
      <c r="J55"/>
    </row>
    <row r="56" ht="12.75">
      <c r="J56"/>
    </row>
    <row r="60" ht="12.75">
      <c r="J60" s="3"/>
    </row>
    <row r="65" ht="12.75">
      <c r="H65" s="107"/>
    </row>
    <row r="66" spans="6:7" ht="12.75">
      <c r="F66" s="107"/>
      <c r="G66" s="108"/>
    </row>
  </sheetData>
  <mergeCells count="5">
    <mergeCell ref="A48:G48"/>
    <mergeCell ref="A46:G46"/>
    <mergeCell ref="A47:G47"/>
    <mergeCell ref="A44:F44"/>
    <mergeCell ref="A45:F45"/>
  </mergeCells>
  <printOptions/>
  <pageMargins left="0.5" right="0.5" top="1" bottom="1" header="0.5" footer="0.5"/>
  <pageSetup horizontalDpi="300" verticalDpi="300" orientation="landscape" r:id="rId2"/>
  <headerFooter alignWithMargins="0">
    <oddHeader>&amp;C&amp;"Arial,Bold"&amp;9
</oddHeader>
    <oddFooter>&amp;L&amp;A&amp;C&amp;P of &amp;N&amp;RRFP 010708-NCRO</oddFooter>
  </headerFooter>
  <drawing r:id="rId1"/>
</worksheet>
</file>

<file path=xl/worksheets/sheet7.xml><?xml version="1.0" encoding="utf-8"?>
<worksheet xmlns="http://schemas.openxmlformats.org/spreadsheetml/2006/main" xmlns:r="http://schemas.openxmlformats.org/officeDocument/2006/relationships">
  <sheetPr codeName="Sheet4"/>
  <dimension ref="A1:L17"/>
  <sheetViews>
    <sheetView showGridLines="0" workbookViewId="0" topLeftCell="A1">
      <selection activeCell="A1" sqref="A1"/>
    </sheetView>
  </sheetViews>
  <sheetFormatPr defaultColWidth="9.140625" defaultRowHeight="12.75"/>
  <cols>
    <col min="1" max="1" width="31.140625" style="0" customWidth="1"/>
    <col min="2" max="7" width="9.421875" style="0" customWidth="1"/>
  </cols>
  <sheetData>
    <row r="1" spans="1:2" ht="15">
      <c r="A1" s="50" t="str">
        <f>TOC!A1</f>
        <v>Phoenix Program Cost Workbook</v>
      </c>
      <c r="B1" s="50"/>
    </row>
    <row r="2" spans="1:2" ht="15">
      <c r="A2" s="50" t="s">
        <v>187</v>
      </c>
      <c r="B2" s="50"/>
    </row>
    <row r="3" spans="1:2" ht="17.25" customHeight="1">
      <c r="A3" s="51" t="str">
        <f>TOC!$B$3</f>
        <v>&lt;Bidder Name&gt;</v>
      </c>
      <c r="B3" s="51"/>
    </row>
    <row r="4" spans="1:2" ht="17.25" customHeight="1">
      <c r="A4" s="51" t="str">
        <f>TOC!$B$4</f>
        <v>&lt;Select Pricing Scenario&gt;</v>
      </c>
      <c r="B4" s="51"/>
    </row>
    <row r="6" spans="1:9" s="9" customFormat="1" ht="12.75">
      <c r="A6" s="37" t="s">
        <v>17</v>
      </c>
      <c r="B6" s="38"/>
      <c r="C6" s="39"/>
      <c r="D6" s="39"/>
      <c r="E6" s="39"/>
      <c r="F6" s="39"/>
      <c r="G6" s="40"/>
      <c r="I6" s="11"/>
    </row>
    <row r="7" spans="1:7" s="9" customFormat="1" ht="33.75">
      <c r="A7" s="36" t="s">
        <v>9</v>
      </c>
      <c r="B7" s="36" t="str">
        <f>'VII-1. Total Cost Summary'!C7</f>
        <v>Year 1
M&amp;O</v>
      </c>
      <c r="C7" s="36" t="str">
        <f>'VII-1. Total Cost Summary'!D7</f>
        <v>Year 2
M&amp;O</v>
      </c>
      <c r="D7" s="36" t="str">
        <f>'VII-1. Total Cost Summary'!E7</f>
        <v>Year 3
M&amp;O</v>
      </c>
      <c r="E7" s="36" t="str">
        <f>'VII-1. Total Cost Summary'!F7</f>
        <v>Year 4
M&amp;O</v>
      </c>
      <c r="F7" s="36" t="str">
        <f>'VII-1. Total Cost Summary'!G7</f>
        <v>Year 5
M&amp;O</v>
      </c>
      <c r="G7" s="36" t="str">
        <f>'VII-1. Total Cost Summary'!H7</f>
        <v>Total Ongoing Costs</v>
      </c>
    </row>
    <row r="8" spans="1:7" s="9" customFormat="1" ht="12.75">
      <c r="A8" s="70" t="s">
        <v>220</v>
      </c>
      <c r="B8" s="94">
        <f>'VII-6. Labor Rates'!$D$93</f>
        <v>0</v>
      </c>
      <c r="C8" s="94">
        <f>'VII-6. Labor Rates'!$F$93</f>
        <v>0</v>
      </c>
      <c r="D8" s="94">
        <f>'VII-6. Labor Rates'!$H$93</f>
        <v>0</v>
      </c>
      <c r="E8" s="94">
        <f>'VII-6. Labor Rates'!$J$93</f>
        <v>0</v>
      </c>
      <c r="F8" s="94">
        <f>'VII-6. Labor Rates'!$L$93</f>
        <v>0</v>
      </c>
      <c r="G8" s="77"/>
    </row>
    <row r="9" spans="1:12" s="9" customFormat="1" ht="12.75">
      <c r="A9" s="71" t="s">
        <v>64</v>
      </c>
      <c r="B9" s="75">
        <f>2080*19</f>
        <v>39520</v>
      </c>
      <c r="C9" s="75">
        <f>2080*5</f>
        <v>10400</v>
      </c>
      <c r="D9" s="75">
        <f>2080*5</f>
        <v>10400</v>
      </c>
      <c r="E9" s="75">
        <f>2080*5</f>
        <v>10400</v>
      </c>
      <c r="F9" s="75">
        <f>2080*5</f>
        <v>10400</v>
      </c>
      <c r="G9" s="77"/>
      <c r="H9" s="18"/>
      <c r="I9" s="136"/>
      <c r="J9" s="18"/>
      <c r="K9" s="18"/>
      <c r="L9" s="18"/>
    </row>
    <row r="10" spans="1:7" s="9" customFormat="1" ht="12.75">
      <c r="A10" s="71" t="s">
        <v>179</v>
      </c>
      <c r="B10" s="102"/>
      <c r="C10" s="102"/>
      <c r="D10" s="102"/>
      <c r="E10" s="102"/>
      <c r="F10" s="75">
        <f>2080*5</f>
        <v>10400</v>
      </c>
      <c r="G10" s="77"/>
    </row>
    <row r="11" spans="1:7" s="9" customFormat="1" ht="12.75">
      <c r="A11" s="72" t="s">
        <v>72</v>
      </c>
      <c r="B11" s="66">
        <f>B8*B9</f>
        <v>0</v>
      </c>
      <c r="C11" s="66">
        <f>C8*C9</f>
        <v>0</v>
      </c>
      <c r="D11" s="66">
        <f>D8*D9</f>
        <v>0</v>
      </c>
      <c r="E11" s="66">
        <f>E8*E9</f>
        <v>0</v>
      </c>
      <c r="F11" s="66">
        <f>F8*(F9+F10)</f>
        <v>0</v>
      </c>
      <c r="G11" s="66">
        <f>SUM(B11:F11)</f>
        <v>0</v>
      </c>
    </row>
    <row r="12" spans="1:7" ht="12.75">
      <c r="A12" s="73"/>
      <c r="B12" s="73"/>
      <c r="C12" s="73"/>
      <c r="D12" s="73"/>
      <c r="E12" s="73"/>
      <c r="F12" s="73"/>
      <c r="G12" s="73"/>
    </row>
    <row r="14" spans="1:5" ht="12.75">
      <c r="A14" s="2" t="s">
        <v>11</v>
      </c>
      <c r="B14" s="8"/>
      <c r="C14" s="8"/>
      <c r="D14" s="8"/>
      <c r="E14" s="8"/>
    </row>
    <row r="15" spans="1:7" s="7" customFormat="1" ht="39.75" customHeight="1">
      <c r="A15" s="199" t="s">
        <v>260</v>
      </c>
      <c r="B15" s="199"/>
      <c r="C15" s="199"/>
      <c r="D15" s="199"/>
      <c r="E15" s="199"/>
      <c r="F15" s="199"/>
      <c r="G15" s="199"/>
    </row>
    <row r="16" spans="1:12" ht="12.75">
      <c r="A16" s="200" t="s">
        <v>218</v>
      </c>
      <c r="B16" s="201"/>
      <c r="C16" s="201"/>
      <c r="D16" s="201"/>
      <c r="E16" s="201"/>
      <c r="F16" s="201"/>
      <c r="G16" s="201"/>
      <c r="H16" s="44"/>
      <c r="I16" s="44"/>
      <c r="J16" s="44"/>
      <c r="K16" s="44"/>
      <c r="L16" s="44"/>
    </row>
    <row r="17" spans="1:7" ht="27" customHeight="1">
      <c r="A17" s="200" t="s">
        <v>219</v>
      </c>
      <c r="B17" s="201"/>
      <c r="C17" s="201"/>
      <c r="D17" s="201"/>
      <c r="E17" s="201"/>
      <c r="F17" s="201"/>
      <c r="G17" s="201"/>
    </row>
  </sheetData>
  <mergeCells count="3">
    <mergeCell ref="A17:G17"/>
    <mergeCell ref="A15:G15"/>
    <mergeCell ref="A16:G16"/>
  </mergeCells>
  <printOptions/>
  <pageMargins left="0.5" right="0.5" top="1" bottom="1" header="0.5" footer="0.5"/>
  <pageSetup horizontalDpi="300" verticalDpi="300" orientation="landscape" r:id="rId1"/>
  <headerFooter alignWithMargins="0">
    <oddHeader>&amp;C&amp;"Arial,Bold"&amp;9
</oddHeader>
    <oddFooter>&amp;L&amp;A&amp;C&amp;P of &amp;N&amp;RRFP 010708-NCRO</oddFooter>
  </headerFooter>
</worksheet>
</file>

<file path=xl/worksheets/sheet8.xml><?xml version="1.0" encoding="utf-8"?>
<worksheet xmlns="http://schemas.openxmlformats.org/spreadsheetml/2006/main" xmlns:r="http://schemas.openxmlformats.org/officeDocument/2006/relationships">
  <sheetPr codeName="Sheet8"/>
  <dimension ref="A1:T104"/>
  <sheetViews>
    <sheetView showGridLines="0" workbookViewId="0" topLeftCell="A1">
      <selection activeCell="A1" sqref="A1"/>
    </sheetView>
  </sheetViews>
  <sheetFormatPr defaultColWidth="9.140625" defaultRowHeight="12.75"/>
  <cols>
    <col min="1" max="1" width="42.00390625" style="0" customWidth="1"/>
    <col min="2" max="2" width="7.57421875" style="0" customWidth="1"/>
    <col min="3" max="14" width="6.7109375" style="0" customWidth="1"/>
    <col min="15" max="15" width="10.28125" style="0" hidden="1" customWidth="1"/>
    <col min="16" max="16" width="10.28125" style="0" bestFit="1" customWidth="1"/>
    <col min="17" max="17" width="9.7109375" style="0" bestFit="1" customWidth="1"/>
  </cols>
  <sheetData>
    <row r="1" spans="1:2" ht="15">
      <c r="A1" s="50" t="str">
        <f>TOC!A1</f>
        <v>Phoenix Program Cost Workbook</v>
      </c>
      <c r="B1" s="50"/>
    </row>
    <row r="2" spans="1:15" ht="15">
      <c r="A2" s="50" t="s">
        <v>84</v>
      </c>
      <c r="B2" s="50"/>
      <c r="O2" t="s">
        <v>69</v>
      </c>
    </row>
    <row r="3" spans="1:15" ht="17.25" customHeight="1">
      <c r="A3" s="51" t="str">
        <f>TOC!$B$3</f>
        <v>&lt;Bidder Name&gt;</v>
      </c>
      <c r="B3" s="51"/>
      <c r="O3" t="s">
        <v>70</v>
      </c>
    </row>
    <row r="4" spans="1:2" ht="17.25" customHeight="1">
      <c r="A4" s="51" t="str">
        <f>TOC!$B$4</f>
        <v>&lt;Select Pricing Scenario&gt;</v>
      </c>
      <c r="B4" s="51"/>
    </row>
    <row r="6" spans="1:6" ht="12.75">
      <c r="A6" s="65" t="s">
        <v>180</v>
      </c>
      <c r="B6" s="32"/>
      <c r="C6" s="32"/>
      <c r="D6" s="32"/>
      <c r="E6" s="32"/>
      <c r="F6" s="31"/>
    </row>
    <row r="7" spans="1:6" s="24" customFormat="1" ht="58.5" customHeight="1">
      <c r="A7" s="79" t="s">
        <v>18</v>
      </c>
      <c r="B7" s="80" t="s">
        <v>49</v>
      </c>
      <c r="C7" s="28" t="s">
        <v>85</v>
      </c>
      <c r="D7" s="28" t="s">
        <v>86</v>
      </c>
      <c r="E7" s="80" t="s">
        <v>210</v>
      </c>
      <c r="F7" s="28" t="s">
        <v>81</v>
      </c>
    </row>
    <row r="8" spans="1:6" s="24" customFormat="1" ht="12.75">
      <c r="A8" s="67" t="s">
        <v>221</v>
      </c>
      <c r="B8" s="88"/>
      <c r="C8" s="89"/>
      <c r="D8" s="92">
        <f aca="true" t="shared" si="0" ref="D8:D27">$B8*C8</f>
        <v>0</v>
      </c>
      <c r="E8" s="87"/>
      <c r="F8" s="67"/>
    </row>
    <row r="9" spans="1:6" s="24" customFormat="1" ht="12.75">
      <c r="A9" s="67" t="s">
        <v>222</v>
      </c>
      <c r="B9" s="88"/>
      <c r="C9" s="89"/>
      <c r="D9" s="92">
        <f t="shared" si="0"/>
        <v>0</v>
      </c>
      <c r="E9" s="87"/>
      <c r="F9" s="67"/>
    </row>
    <row r="10" spans="1:6" s="24" customFormat="1" ht="12.75">
      <c r="A10" s="67" t="s">
        <v>223</v>
      </c>
      <c r="B10" s="88"/>
      <c r="C10" s="89"/>
      <c r="D10" s="92">
        <f t="shared" si="0"/>
        <v>0</v>
      </c>
      <c r="E10" s="87"/>
      <c r="F10" s="67"/>
    </row>
    <row r="11" spans="1:6" s="24" customFormat="1" ht="12.75">
      <c r="A11" s="67" t="s">
        <v>224</v>
      </c>
      <c r="B11" s="88"/>
      <c r="C11" s="89"/>
      <c r="D11" s="92">
        <f t="shared" si="0"/>
        <v>0</v>
      </c>
      <c r="E11" s="87"/>
      <c r="F11" s="67"/>
    </row>
    <row r="12" spans="1:6" s="24" customFormat="1" ht="12.75">
      <c r="A12" s="67" t="s">
        <v>225</v>
      </c>
      <c r="B12" s="88"/>
      <c r="C12" s="89"/>
      <c r="D12" s="92">
        <f t="shared" si="0"/>
        <v>0</v>
      </c>
      <c r="E12" s="87"/>
      <c r="F12" s="67"/>
    </row>
    <row r="13" spans="1:6" s="24" customFormat="1" ht="12.75">
      <c r="A13" s="67" t="s">
        <v>234</v>
      </c>
      <c r="B13" s="88"/>
      <c r="C13" s="89"/>
      <c r="D13" s="92">
        <f t="shared" si="0"/>
        <v>0</v>
      </c>
      <c r="E13" s="87"/>
      <c r="F13" s="67"/>
    </row>
    <row r="14" spans="1:6" s="24" customFormat="1" ht="12.75">
      <c r="A14" s="67" t="s">
        <v>226</v>
      </c>
      <c r="B14" s="88"/>
      <c r="C14" s="89"/>
      <c r="D14" s="92">
        <f t="shared" si="0"/>
        <v>0</v>
      </c>
      <c r="E14" s="87"/>
      <c r="F14" s="67"/>
    </row>
    <row r="15" spans="1:6" s="24" customFormat="1" ht="12.75">
      <c r="A15" s="67" t="s">
        <v>227</v>
      </c>
      <c r="B15" s="88"/>
      <c r="C15" s="89"/>
      <c r="D15" s="92">
        <f t="shared" si="0"/>
        <v>0</v>
      </c>
      <c r="E15" s="87"/>
      <c r="F15" s="67"/>
    </row>
    <row r="16" spans="1:6" s="24" customFormat="1" ht="12.75">
      <c r="A16" s="67" t="s">
        <v>228</v>
      </c>
      <c r="B16" s="88"/>
      <c r="C16" s="89"/>
      <c r="D16" s="92">
        <f t="shared" si="0"/>
        <v>0</v>
      </c>
      <c r="E16" s="87"/>
      <c r="F16" s="67"/>
    </row>
    <row r="17" spans="1:6" s="24" customFormat="1" ht="12.75">
      <c r="A17" s="67" t="s">
        <v>229</v>
      </c>
      <c r="B17" s="88"/>
      <c r="C17" s="89"/>
      <c r="D17" s="92">
        <f t="shared" si="0"/>
        <v>0</v>
      </c>
      <c r="E17" s="87"/>
      <c r="F17" s="67"/>
    </row>
    <row r="18" spans="1:6" s="24" customFormat="1" ht="12.75">
      <c r="A18" s="67" t="s">
        <v>230</v>
      </c>
      <c r="B18" s="88"/>
      <c r="C18" s="89"/>
      <c r="D18" s="92">
        <f t="shared" si="0"/>
        <v>0</v>
      </c>
      <c r="E18" s="87"/>
      <c r="F18" s="67"/>
    </row>
    <row r="19" spans="1:6" s="24" customFormat="1" ht="12.75">
      <c r="A19" s="67" t="s">
        <v>231</v>
      </c>
      <c r="B19" s="88"/>
      <c r="C19" s="89"/>
      <c r="D19" s="92">
        <f t="shared" si="0"/>
        <v>0</v>
      </c>
      <c r="E19" s="87"/>
      <c r="F19" s="67"/>
    </row>
    <row r="20" spans="1:6" s="24" customFormat="1" ht="12.75">
      <c r="A20" s="67" t="s">
        <v>215</v>
      </c>
      <c r="B20" s="88"/>
      <c r="C20" s="89"/>
      <c r="D20" s="92">
        <f t="shared" si="0"/>
        <v>0</v>
      </c>
      <c r="E20" s="87"/>
      <c r="F20" s="67"/>
    </row>
    <row r="21" spans="1:6" s="24" customFormat="1" ht="12.75">
      <c r="A21" s="67" t="s">
        <v>216</v>
      </c>
      <c r="B21" s="88"/>
      <c r="C21" s="89"/>
      <c r="D21" s="92">
        <f t="shared" si="0"/>
        <v>0</v>
      </c>
      <c r="E21" s="87"/>
      <c r="F21" s="67"/>
    </row>
    <row r="22" spans="1:6" s="24" customFormat="1" ht="12.75">
      <c r="A22" s="67" t="s">
        <v>233</v>
      </c>
      <c r="B22" s="88"/>
      <c r="C22" s="89"/>
      <c r="D22" s="92">
        <f t="shared" si="0"/>
        <v>0</v>
      </c>
      <c r="E22" s="87"/>
      <c r="F22" s="67"/>
    </row>
    <row r="23" spans="1:6" s="24" customFormat="1" ht="12.75">
      <c r="A23" s="67" t="s">
        <v>232</v>
      </c>
      <c r="B23" s="88"/>
      <c r="C23" s="89"/>
      <c r="D23" s="92">
        <f t="shared" si="0"/>
        <v>0</v>
      </c>
      <c r="E23" s="87"/>
      <c r="F23" s="67"/>
    </row>
    <row r="24" spans="1:6" s="24" customFormat="1" ht="12.75">
      <c r="A24" s="67" t="s">
        <v>8</v>
      </c>
      <c r="B24" s="88"/>
      <c r="C24" s="89"/>
      <c r="D24" s="92">
        <f t="shared" si="0"/>
        <v>0</v>
      </c>
      <c r="E24" s="87"/>
      <c r="F24" s="67"/>
    </row>
    <row r="25" spans="1:6" s="24" customFormat="1" ht="12.75">
      <c r="A25" s="67"/>
      <c r="B25" s="88"/>
      <c r="C25" s="89"/>
      <c r="D25" s="92">
        <f t="shared" si="0"/>
        <v>0</v>
      </c>
      <c r="E25" s="87"/>
      <c r="F25" s="67"/>
    </row>
    <row r="26" spans="1:6" s="24" customFormat="1" ht="12.75">
      <c r="A26" s="67"/>
      <c r="B26" s="88"/>
      <c r="C26" s="89"/>
      <c r="D26" s="92">
        <f t="shared" si="0"/>
        <v>0</v>
      </c>
      <c r="E26" s="87"/>
      <c r="F26" s="67"/>
    </row>
    <row r="27" spans="1:6" s="24" customFormat="1" ht="12.75">
      <c r="A27" s="67"/>
      <c r="B27" s="88"/>
      <c r="C27" s="89"/>
      <c r="D27" s="92">
        <f t="shared" si="0"/>
        <v>0</v>
      </c>
      <c r="E27" s="87"/>
      <c r="F27" s="67"/>
    </row>
    <row r="28" spans="1:6" s="24" customFormat="1" ht="12.75">
      <c r="A28" s="84" t="s">
        <v>16</v>
      </c>
      <c r="B28" s="93">
        <f>SUM(B8:B27)</f>
        <v>0</v>
      </c>
      <c r="C28" s="85"/>
      <c r="D28" s="91">
        <f>SUM(D8:D27)</f>
        <v>0</v>
      </c>
      <c r="E28" s="86"/>
      <c r="F28" s="85"/>
    </row>
    <row r="29" spans="1:17" s="24" customFormat="1" ht="12.75" customHeight="1">
      <c r="A29" s="81"/>
      <c r="B29" s="81"/>
      <c r="C29" s="81"/>
      <c r="D29" s="81"/>
      <c r="E29" s="81"/>
      <c r="F29" s="82"/>
      <c r="G29" s="82"/>
      <c r="H29" s="82"/>
      <c r="I29" s="82"/>
      <c r="J29" s="82"/>
      <c r="K29" s="82"/>
      <c r="L29" s="82"/>
      <c r="M29" s="83"/>
      <c r="N29" s="83"/>
      <c r="O29" s="83"/>
      <c r="P29" s="83"/>
      <c r="Q29" s="83"/>
    </row>
    <row r="30" spans="1:6" ht="12.75">
      <c r="A30" s="65" t="s">
        <v>248</v>
      </c>
      <c r="B30" s="32"/>
      <c r="C30" s="32"/>
      <c r="D30" s="32"/>
      <c r="E30" s="32"/>
      <c r="F30" s="31"/>
    </row>
    <row r="31" spans="1:6" s="24" customFormat="1" ht="58.5" customHeight="1">
      <c r="A31" s="79" t="s">
        <v>18</v>
      </c>
      <c r="B31" s="80" t="s">
        <v>49</v>
      </c>
      <c r="C31" s="28" t="s">
        <v>85</v>
      </c>
      <c r="D31" s="28" t="s">
        <v>86</v>
      </c>
      <c r="E31" s="80" t="s">
        <v>210</v>
      </c>
      <c r="F31" s="28" t="s">
        <v>81</v>
      </c>
    </row>
    <row r="32" spans="1:6" s="24" customFormat="1" ht="12.75">
      <c r="A32" s="67" t="str">
        <f aca="true" t="shared" si="1" ref="A32:A48">A8</f>
        <v>Program Director</v>
      </c>
      <c r="B32" s="88"/>
      <c r="C32" s="89"/>
      <c r="D32" s="92">
        <f aca="true" t="shared" si="2" ref="D32:D51">$B32*C32</f>
        <v>0</v>
      </c>
      <c r="E32" s="87"/>
      <c r="F32" s="67"/>
    </row>
    <row r="33" spans="1:6" s="24" customFormat="1" ht="12.75">
      <c r="A33" s="67" t="str">
        <f t="shared" si="1"/>
        <v>Project Manager</v>
      </c>
      <c r="B33" s="88"/>
      <c r="C33" s="89"/>
      <c r="D33" s="92">
        <f t="shared" si="2"/>
        <v>0</v>
      </c>
      <c r="E33" s="87"/>
      <c r="F33" s="67"/>
    </row>
    <row r="34" spans="1:6" s="24" customFormat="1" ht="12.75">
      <c r="A34" s="67" t="str">
        <f t="shared" si="1"/>
        <v>Project Integration Manager</v>
      </c>
      <c r="B34" s="88"/>
      <c r="C34" s="89"/>
      <c r="D34" s="92">
        <f t="shared" si="2"/>
        <v>0</v>
      </c>
      <c r="E34" s="87"/>
      <c r="F34" s="67"/>
    </row>
    <row r="35" spans="1:6" s="24" customFormat="1" ht="12.75">
      <c r="A35" s="67" t="str">
        <f t="shared" si="1"/>
        <v>Technical Lead</v>
      </c>
      <c r="B35" s="88"/>
      <c r="C35" s="89"/>
      <c r="D35" s="92">
        <f t="shared" si="2"/>
        <v>0</v>
      </c>
      <c r="E35" s="87"/>
      <c r="F35" s="67"/>
    </row>
    <row r="36" spans="1:6" s="24" customFormat="1" ht="12.75">
      <c r="A36" s="67" t="str">
        <f t="shared" si="1"/>
        <v>Funds Management Lead</v>
      </c>
      <c r="B36" s="88"/>
      <c r="C36" s="89"/>
      <c r="D36" s="92">
        <f t="shared" si="2"/>
        <v>0</v>
      </c>
      <c r="E36" s="87"/>
      <c r="F36" s="67"/>
    </row>
    <row r="37" spans="1:6" s="24" customFormat="1" ht="12.75">
      <c r="A37" s="67" t="str">
        <f t="shared" si="1"/>
        <v>Human Resources/Payroll Lead</v>
      </c>
      <c r="B37" s="88"/>
      <c r="C37" s="89"/>
      <c r="D37" s="92">
        <f t="shared" si="2"/>
        <v>0</v>
      </c>
      <c r="E37" s="87"/>
      <c r="F37" s="67"/>
    </row>
    <row r="38" spans="1:6" s="24" customFormat="1" ht="12.75">
      <c r="A38" s="67" t="str">
        <f t="shared" si="1"/>
        <v>Business Intelligence Lead</v>
      </c>
      <c r="B38" s="88"/>
      <c r="C38" s="89"/>
      <c r="D38" s="92">
        <f t="shared" si="2"/>
        <v>0</v>
      </c>
      <c r="E38" s="87"/>
      <c r="F38" s="67"/>
    </row>
    <row r="39" spans="1:6" s="24" customFormat="1" ht="12.75">
      <c r="A39" s="67" t="str">
        <f t="shared" si="1"/>
        <v>Procurement Lead</v>
      </c>
      <c r="B39" s="88"/>
      <c r="C39" s="89"/>
      <c r="D39" s="92">
        <f t="shared" si="2"/>
        <v>0</v>
      </c>
      <c r="E39" s="87"/>
      <c r="F39" s="67"/>
    </row>
    <row r="40" spans="1:6" s="24" customFormat="1" ht="12.75">
      <c r="A40" s="67" t="str">
        <f t="shared" si="1"/>
        <v>Testing Lead</v>
      </c>
      <c r="B40" s="88"/>
      <c r="C40" s="89"/>
      <c r="D40" s="92">
        <f t="shared" si="2"/>
        <v>0</v>
      </c>
      <c r="E40" s="87"/>
      <c r="F40" s="67"/>
    </row>
    <row r="41" spans="1:6" s="24" customFormat="1" ht="12.75">
      <c r="A41" s="67" t="str">
        <f t="shared" si="1"/>
        <v>Organizational Readiness Manager</v>
      </c>
      <c r="B41" s="88"/>
      <c r="C41" s="89"/>
      <c r="D41" s="92">
        <f t="shared" si="2"/>
        <v>0</v>
      </c>
      <c r="E41" s="87"/>
      <c r="F41" s="67"/>
    </row>
    <row r="42" spans="1:6" s="24" customFormat="1" ht="12.75">
      <c r="A42" s="67" t="str">
        <f t="shared" si="1"/>
        <v>Project Planner</v>
      </c>
      <c r="B42" s="88"/>
      <c r="C42" s="89"/>
      <c r="D42" s="92">
        <f t="shared" si="2"/>
        <v>0</v>
      </c>
      <c r="E42" s="87"/>
      <c r="F42" s="67"/>
    </row>
    <row r="43" spans="1:6" s="24" customFormat="1" ht="12.75">
      <c r="A43" s="67" t="str">
        <f t="shared" si="1"/>
        <v>Contract Manager</v>
      </c>
      <c r="B43" s="88"/>
      <c r="C43" s="89"/>
      <c r="D43" s="92">
        <f t="shared" si="2"/>
        <v>0</v>
      </c>
      <c r="E43" s="87"/>
      <c r="F43" s="67"/>
    </row>
    <row r="44" spans="1:6" s="24" customFormat="1" ht="12.75">
      <c r="A44" s="67" t="str">
        <f t="shared" si="1"/>
        <v>Interface Technical Lead</v>
      </c>
      <c r="B44" s="88"/>
      <c r="C44" s="89"/>
      <c r="D44" s="92">
        <f t="shared" si="2"/>
        <v>0</v>
      </c>
      <c r="E44" s="87"/>
      <c r="F44" s="67"/>
    </row>
    <row r="45" spans="1:6" s="24" customFormat="1" ht="12.75">
      <c r="A45" s="67" t="str">
        <f t="shared" si="1"/>
        <v>Interface Developer</v>
      </c>
      <c r="B45" s="88"/>
      <c r="C45" s="89"/>
      <c r="D45" s="92">
        <f t="shared" si="2"/>
        <v>0</v>
      </c>
      <c r="E45" s="87"/>
      <c r="F45" s="67"/>
    </row>
    <row r="46" spans="1:6" s="24" customFormat="1" ht="12.75">
      <c r="A46" s="67" t="str">
        <f t="shared" si="1"/>
        <v>Employee Self-Service and Manager Self-Service Lead</v>
      </c>
      <c r="B46" s="88"/>
      <c r="C46" s="89"/>
      <c r="D46" s="92">
        <f t="shared" si="2"/>
        <v>0</v>
      </c>
      <c r="E46" s="87"/>
      <c r="F46" s="67"/>
    </row>
    <row r="47" spans="1:6" s="24" customFormat="1" ht="12.75">
      <c r="A47" s="67" t="str">
        <f t="shared" si="1"/>
        <v>Functional Team Lead</v>
      </c>
      <c r="B47" s="88"/>
      <c r="C47" s="89"/>
      <c r="D47" s="92">
        <f t="shared" si="2"/>
        <v>0</v>
      </c>
      <c r="E47" s="87"/>
      <c r="F47" s="67"/>
    </row>
    <row r="48" spans="1:6" s="24" customFormat="1" ht="12.75">
      <c r="A48" s="67" t="str">
        <f t="shared" si="1"/>
        <v>Other (specify)</v>
      </c>
      <c r="B48" s="88"/>
      <c r="C48" s="89"/>
      <c r="D48" s="92">
        <f t="shared" si="2"/>
        <v>0</v>
      </c>
      <c r="E48" s="87"/>
      <c r="F48" s="67"/>
    </row>
    <row r="49" spans="1:6" s="24" customFormat="1" ht="12.75">
      <c r="A49" s="67"/>
      <c r="B49" s="88"/>
      <c r="C49" s="89"/>
      <c r="D49" s="92">
        <f t="shared" si="2"/>
        <v>0</v>
      </c>
      <c r="E49" s="87"/>
      <c r="F49" s="67"/>
    </row>
    <row r="50" spans="1:6" s="24" customFormat="1" ht="12.75">
      <c r="A50" s="67"/>
      <c r="B50" s="88"/>
      <c r="C50" s="89"/>
      <c r="D50" s="92">
        <f t="shared" si="2"/>
        <v>0</v>
      </c>
      <c r="E50" s="87"/>
      <c r="F50" s="67"/>
    </row>
    <row r="51" spans="1:6" s="24" customFormat="1" ht="12.75">
      <c r="A51" s="67"/>
      <c r="B51" s="88"/>
      <c r="C51" s="89"/>
      <c r="D51" s="92">
        <f t="shared" si="2"/>
        <v>0</v>
      </c>
      <c r="E51" s="87"/>
      <c r="F51" s="67"/>
    </row>
    <row r="52" spans="1:6" s="24" customFormat="1" ht="12.75">
      <c r="A52" s="84" t="s">
        <v>16</v>
      </c>
      <c r="B52" s="93">
        <f>SUM(B32:B51)</f>
        <v>0</v>
      </c>
      <c r="C52" s="85"/>
      <c r="D52" s="91">
        <f>SUM(D32:D51)</f>
        <v>0</v>
      </c>
      <c r="E52" s="86"/>
      <c r="F52" s="85"/>
    </row>
    <row r="53" spans="1:17" s="24" customFormat="1" ht="12.75">
      <c r="A53" s="81"/>
      <c r="B53" s="81"/>
      <c r="C53" s="81"/>
      <c r="D53" s="81"/>
      <c r="E53" s="81"/>
      <c r="F53" s="82"/>
      <c r="G53" s="82"/>
      <c r="H53" s="82"/>
      <c r="I53" s="82"/>
      <c r="J53" s="82"/>
      <c r="K53" s="82"/>
      <c r="L53" s="82"/>
      <c r="M53" s="83"/>
      <c r="N53" s="83"/>
      <c r="O53" s="83"/>
      <c r="P53" s="83"/>
      <c r="Q53" s="83"/>
    </row>
    <row r="54" spans="1:6" ht="12.75">
      <c r="A54" s="65" t="s">
        <v>247</v>
      </c>
      <c r="B54" s="32"/>
      <c r="C54" s="32"/>
      <c r="D54" s="32"/>
      <c r="E54" s="32"/>
      <c r="F54" s="31"/>
    </row>
    <row r="55" spans="1:6" s="24" customFormat="1" ht="58.5" customHeight="1">
      <c r="A55" s="79" t="s">
        <v>18</v>
      </c>
      <c r="B55" s="80" t="s">
        <v>49</v>
      </c>
      <c r="C55" s="28" t="s">
        <v>85</v>
      </c>
      <c r="D55" s="28" t="s">
        <v>86</v>
      </c>
      <c r="E55" s="80" t="s">
        <v>210</v>
      </c>
      <c r="F55" s="28" t="s">
        <v>81</v>
      </c>
    </row>
    <row r="56" spans="1:6" s="24" customFormat="1" ht="12.75">
      <c r="A56" s="67" t="str">
        <f aca="true" t="shared" si="3" ref="A56:A72">A8</f>
        <v>Program Director</v>
      </c>
      <c r="B56" s="88"/>
      <c r="C56" s="89"/>
      <c r="D56" s="92">
        <f aca="true" t="shared" si="4" ref="D56:D75">$B56*C56</f>
        <v>0</v>
      </c>
      <c r="E56" s="87"/>
      <c r="F56" s="67"/>
    </row>
    <row r="57" spans="1:6" s="24" customFormat="1" ht="12.75">
      <c r="A57" s="67" t="str">
        <f t="shared" si="3"/>
        <v>Project Manager</v>
      </c>
      <c r="B57" s="88"/>
      <c r="C57" s="89"/>
      <c r="D57" s="92">
        <f t="shared" si="4"/>
        <v>0</v>
      </c>
      <c r="E57" s="87"/>
      <c r="F57" s="67"/>
    </row>
    <row r="58" spans="1:6" s="24" customFormat="1" ht="12.75">
      <c r="A58" s="67" t="str">
        <f t="shared" si="3"/>
        <v>Project Integration Manager</v>
      </c>
      <c r="B58" s="88"/>
      <c r="C58" s="89"/>
      <c r="D58" s="92">
        <f t="shared" si="4"/>
        <v>0</v>
      </c>
      <c r="E58" s="87"/>
      <c r="F58" s="67"/>
    </row>
    <row r="59" spans="1:6" s="24" customFormat="1" ht="12.75">
      <c r="A59" s="67" t="str">
        <f t="shared" si="3"/>
        <v>Technical Lead</v>
      </c>
      <c r="B59" s="88"/>
      <c r="C59" s="89"/>
      <c r="D59" s="92">
        <f t="shared" si="4"/>
        <v>0</v>
      </c>
      <c r="E59" s="87"/>
      <c r="F59" s="67"/>
    </row>
    <row r="60" spans="1:6" s="24" customFormat="1" ht="12.75">
      <c r="A60" s="67" t="str">
        <f t="shared" si="3"/>
        <v>Funds Management Lead</v>
      </c>
      <c r="B60" s="88"/>
      <c r="C60" s="89"/>
      <c r="D60" s="92">
        <f t="shared" si="4"/>
        <v>0</v>
      </c>
      <c r="E60" s="87"/>
      <c r="F60" s="67"/>
    </row>
    <row r="61" spans="1:6" s="24" customFormat="1" ht="12.75">
      <c r="A61" s="67" t="str">
        <f t="shared" si="3"/>
        <v>Human Resources/Payroll Lead</v>
      </c>
      <c r="B61" s="88"/>
      <c r="C61" s="89"/>
      <c r="D61" s="92">
        <f t="shared" si="4"/>
        <v>0</v>
      </c>
      <c r="E61" s="87"/>
      <c r="F61" s="67"/>
    </row>
    <row r="62" spans="1:6" s="24" customFormat="1" ht="12.75">
      <c r="A62" s="67" t="str">
        <f t="shared" si="3"/>
        <v>Business Intelligence Lead</v>
      </c>
      <c r="B62" s="88"/>
      <c r="C62" s="89"/>
      <c r="D62" s="92">
        <f t="shared" si="4"/>
        <v>0</v>
      </c>
      <c r="E62" s="87"/>
      <c r="F62" s="67"/>
    </row>
    <row r="63" spans="1:6" s="24" customFormat="1" ht="12.75">
      <c r="A63" s="67" t="str">
        <f t="shared" si="3"/>
        <v>Procurement Lead</v>
      </c>
      <c r="B63" s="88"/>
      <c r="C63" s="89"/>
      <c r="D63" s="92">
        <f t="shared" si="4"/>
        <v>0</v>
      </c>
      <c r="E63" s="87"/>
      <c r="F63" s="67"/>
    </row>
    <row r="64" spans="1:6" s="24" customFormat="1" ht="12.75">
      <c r="A64" s="67" t="str">
        <f t="shared" si="3"/>
        <v>Testing Lead</v>
      </c>
      <c r="B64" s="88"/>
      <c r="C64" s="89"/>
      <c r="D64" s="92">
        <f t="shared" si="4"/>
        <v>0</v>
      </c>
      <c r="E64" s="87"/>
      <c r="F64" s="67"/>
    </row>
    <row r="65" spans="1:6" s="24" customFormat="1" ht="12.75">
      <c r="A65" s="67" t="str">
        <f t="shared" si="3"/>
        <v>Organizational Readiness Manager</v>
      </c>
      <c r="B65" s="88"/>
      <c r="C65" s="89"/>
      <c r="D65" s="92">
        <f t="shared" si="4"/>
        <v>0</v>
      </c>
      <c r="E65" s="87"/>
      <c r="F65" s="67"/>
    </row>
    <row r="66" spans="1:6" s="24" customFormat="1" ht="12.75">
      <c r="A66" s="67" t="str">
        <f t="shared" si="3"/>
        <v>Project Planner</v>
      </c>
      <c r="B66" s="88"/>
      <c r="C66" s="89"/>
      <c r="D66" s="92">
        <f t="shared" si="4"/>
        <v>0</v>
      </c>
      <c r="E66" s="87"/>
      <c r="F66" s="67"/>
    </row>
    <row r="67" spans="1:6" s="24" customFormat="1" ht="12.75">
      <c r="A67" s="67" t="str">
        <f t="shared" si="3"/>
        <v>Contract Manager</v>
      </c>
      <c r="B67" s="88"/>
      <c r="C67" s="89"/>
      <c r="D67" s="92">
        <f t="shared" si="4"/>
        <v>0</v>
      </c>
      <c r="E67" s="87"/>
      <c r="F67" s="67"/>
    </row>
    <row r="68" spans="1:6" s="24" customFormat="1" ht="12.75">
      <c r="A68" s="67" t="str">
        <f t="shared" si="3"/>
        <v>Interface Technical Lead</v>
      </c>
      <c r="B68" s="88"/>
      <c r="C68" s="89"/>
      <c r="D68" s="92">
        <f t="shared" si="4"/>
        <v>0</v>
      </c>
      <c r="E68" s="87"/>
      <c r="F68" s="67"/>
    </row>
    <row r="69" spans="1:6" s="24" customFormat="1" ht="12.75">
      <c r="A69" s="67" t="str">
        <f t="shared" si="3"/>
        <v>Interface Developer</v>
      </c>
      <c r="B69" s="88"/>
      <c r="C69" s="89"/>
      <c r="D69" s="92">
        <f t="shared" si="4"/>
        <v>0</v>
      </c>
      <c r="E69" s="87"/>
      <c r="F69" s="67"/>
    </row>
    <row r="70" spans="1:6" s="24" customFormat="1" ht="12.75">
      <c r="A70" s="67" t="str">
        <f t="shared" si="3"/>
        <v>Employee Self-Service and Manager Self-Service Lead</v>
      </c>
      <c r="B70" s="88"/>
      <c r="C70" s="89"/>
      <c r="D70" s="92">
        <f t="shared" si="4"/>
        <v>0</v>
      </c>
      <c r="E70" s="87"/>
      <c r="F70" s="67"/>
    </row>
    <row r="71" spans="1:6" s="24" customFormat="1" ht="12.75">
      <c r="A71" s="67" t="str">
        <f t="shared" si="3"/>
        <v>Functional Team Lead</v>
      </c>
      <c r="B71" s="88"/>
      <c r="C71" s="89"/>
      <c r="D71" s="92">
        <f t="shared" si="4"/>
        <v>0</v>
      </c>
      <c r="E71" s="87"/>
      <c r="F71" s="67"/>
    </row>
    <row r="72" spans="1:6" s="24" customFormat="1" ht="12.75">
      <c r="A72" s="67" t="str">
        <f t="shared" si="3"/>
        <v>Other (specify)</v>
      </c>
      <c r="B72" s="88"/>
      <c r="C72" s="89"/>
      <c r="D72" s="92">
        <f t="shared" si="4"/>
        <v>0</v>
      </c>
      <c r="E72" s="87"/>
      <c r="F72" s="67"/>
    </row>
    <row r="73" spans="1:6" s="24" customFormat="1" ht="12.75">
      <c r="A73" s="67"/>
      <c r="B73" s="88"/>
      <c r="C73" s="89"/>
      <c r="D73" s="92">
        <f t="shared" si="4"/>
        <v>0</v>
      </c>
      <c r="E73" s="87"/>
      <c r="F73" s="67"/>
    </row>
    <row r="74" spans="1:6" s="24" customFormat="1" ht="12.75">
      <c r="A74" s="67"/>
      <c r="B74" s="88"/>
      <c r="C74" s="89"/>
      <c r="D74" s="92">
        <f t="shared" si="4"/>
        <v>0</v>
      </c>
      <c r="E74" s="87"/>
      <c r="F74" s="67"/>
    </row>
    <row r="75" spans="1:6" s="24" customFormat="1" ht="12.75">
      <c r="A75" s="67"/>
      <c r="B75" s="88"/>
      <c r="C75" s="89"/>
      <c r="D75" s="92">
        <f t="shared" si="4"/>
        <v>0</v>
      </c>
      <c r="E75" s="87"/>
      <c r="F75" s="67"/>
    </row>
    <row r="76" spans="1:6" s="24" customFormat="1" ht="12.75">
      <c r="A76" s="84" t="s">
        <v>16</v>
      </c>
      <c r="B76" s="93">
        <f>SUM(B56:B75)</f>
        <v>0</v>
      </c>
      <c r="C76" s="85"/>
      <c r="D76" s="91">
        <f>SUM(D56:D75)</f>
        <v>0</v>
      </c>
      <c r="E76" s="86"/>
      <c r="F76" s="85"/>
    </row>
    <row r="77" spans="1:17" s="24" customFormat="1" ht="12.75">
      <c r="A77" s="81"/>
      <c r="B77" s="81"/>
      <c r="C77" s="81"/>
      <c r="D77" s="81"/>
      <c r="E77" s="81"/>
      <c r="F77" s="82"/>
      <c r="G77" s="82"/>
      <c r="H77" s="82"/>
      <c r="I77" s="82"/>
      <c r="J77" s="82"/>
      <c r="K77" s="82"/>
      <c r="L77" s="82"/>
      <c r="M77" s="83"/>
      <c r="N77" s="83"/>
      <c r="O77" s="83"/>
      <c r="P77" s="83"/>
      <c r="Q77" s="83"/>
    </row>
    <row r="78" spans="1:6" ht="12.75">
      <c r="A78" s="65" t="s">
        <v>351</v>
      </c>
      <c r="B78" s="32"/>
      <c r="C78" s="32"/>
      <c r="D78" s="32"/>
      <c r="E78" s="32"/>
      <c r="F78" s="31"/>
    </row>
    <row r="79" spans="1:6" s="24" customFormat="1" ht="58.5" customHeight="1">
      <c r="A79" s="79" t="s">
        <v>18</v>
      </c>
      <c r="B79" s="80" t="s">
        <v>49</v>
      </c>
      <c r="C79" s="28" t="s">
        <v>85</v>
      </c>
      <c r="D79" s="28" t="s">
        <v>86</v>
      </c>
      <c r="E79" s="80" t="s">
        <v>210</v>
      </c>
      <c r="F79" s="28" t="s">
        <v>81</v>
      </c>
    </row>
    <row r="80" spans="1:6" s="24" customFormat="1" ht="12.75">
      <c r="A80" s="197" t="s">
        <v>350</v>
      </c>
      <c r="B80" s="93">
        <v>1</v>
      </c>
      <c r="C80" s="89"/>
      <c r="D80" s="92">
        <f>$B80*C80</f>
        <v>0</v>
      </c>
      <c r="E80" s="196" t="s">
        <v>69</v>
      </c>
      <c r="F80" s="197" t="s">
        <v>349</v>
      </c>
    </row>
    <row r="81" spans="1:6" s="24" customFormat="1" ht="12.75">
      <c r="A81" s="84" t="s">
        <v>16</v>
      </c>
      <c r="B81" s="93">
        <f>SUM(B80)</f>
        <v>1</v>
      </c>
      <c r="C81" s="85"/>
      <c r="D81" s="92">
        <f>SUM(D80)</f>
        <v>0</v>
      </c>
      <c r="E81" s="86"/>
      <c r="F81" s="85"/>
    </row>
    <row r="82" spans="1:17" s="24" customFormat="1" ht="12.75">
      <c r="A82" s="81"/>
      <c r="B82" s="81"/>
      <c r="C82" s="81"/>
      <c r="D82" s="81"/>
      <c r="E82" s="81"/>
      <c r="F82" s="82"/>
      <c r="G82" s="82"/>
      <c r="H82" s="82"/>
      <c r="I82" s="82"/>
      <c r="J82" s="82"/>
      <c r="K82" s="82"/>
      <c r="L82" s="82"/>
      <c r="O82" s="83"/>
      <c r="P82" s="83"/>
      <c r="Q82" s="83"/>
    </row>
    <row r="83" spans="1:14" ht="12.75">
      <c r="A83" s="65" t="s">
        <v>63</v>
      </c>
      <c r="B83" s="32"/>
      <c r="C83" s="32"/>
      <c r="D83" s="32"/>
      <c r="E83" s="32"/>
      <c r="F83" s="32"/>
      <c r="G83" s="32"/>
      <c r="H83" s="32"/>
      <c r="I83" s="32"/>
      <c r="J83" s="32"/>
      <c r="K83" s="32"/>
      <c r="L83" s="31"/>
      <c r="M83" s="24"/>
      <c r="N83" s="24"/>
    </row>
    <row r="84" spans="1:20" s="24" customFormat="1" ht="58.5" customHeight="1">
      <c r="A84" s="79" t="s">
        <v>18</v>
      </c>
      <c r="B84" s="80" t="s">
        <v>49</v>
      </c>
      <c r="C84" s="28" t="s">
        <v>55</v>
      </c>
      <c r="D84" s="28" t="s">
        <v>74</v>
      </c>
      <c r="E84" s="28" t="s">
        <v>56</v>
      </c>
      <c r="F84" s="28" t="s">
        <v>68</v>
      </c>
      <c r="G84" s="28" t="s">
        <v>57</v>
      </c>
      <c r="H84" s="28" t="s">
        <v>67</v>
      </c>
      <c r="I84" s="28" t="s">
        <v>58</v>
      </c>
      <c r="J84" s="28" t="s">
        <v>66</v>
      </c>
      <c r="K84" s="28" t="s">
        <v>59</v>
      </c>
      <c r="L84" s="28" t="s">
        <v>73</v>
      </c>
      <c r="O84" s="106"/>
      <c r="P84" s="106"/>
      <c r="Q84" s="106"/>
      <c r="R84" s="106"/>
      <c r="S84" s="106"/>
      <c r="T84" s="106"/>
    </row>
    <row r="85" spans="1:20" s="24" customFormat="1" ht="12.75">
      <c r="A85" s="137" t="s">
        <v>211</v>
      </c>
      <c r="B85" s="184">
        <f>2/19</f>
        <v>0.10526315789473684</v>
      </c>
      <c r="C85" s="90"/>
      <c r="D85" s="91">
        <f aca="true" t="shared" si="5" ref="D85:D92">$B85*C85</f>
        <v>0</v>
      </c>
      <c r="E85" s="90"/>
      <c r="F85" s="91">
        <f aca="true" t="shared" si="6" ref="F85:F92">$B85*E85</f>
        <v>0</v>
      </c>
      <c r="G85" s="90"/>
      <c r="H85" s="91">
        <f aca="true" t="shared" si="7" ref="H85:H92">$B85*G85</f>
        <v>0</v>
      </c>
      <c r="I85" s="90"/>
      <c r="J85" s="91">
        <f aca="true" t="shared" si="8" ref="J85:J92">$B85*I85</f>
        <v>0</v>
      </c>
      <c r="K85" s="90"/>
      <c r="L85" s="91">
        <f aca="true" t="shared" si="9" ref="L85:L92">$B85*K85</f>
        <v>0</v>
      </c>
      <c r="O85" s="106"/>
      <c r="P85" s="106"/>
      <c r="Q85" s="106"/>
      <c r="R85" s="106"/>
      <c r="S85" s="106"/>
      <c r="T85" s="106"/>
    </row>
    <row r="86" spans="1:20" s="24" customFormat="1" ht="12.75">
      <c r="A86" s="137" t="s">
        <v>212</v>
      </c>
      <c r="B86" s="184">
        <f aca="true" t="shared" si="10" ref="B86:B91">1/19</f>
        <v>0.05263157894736842</v>
      </c>
      <c r="C86" s="90"/>
      <c r="D86" s="92">
        <f t="shared" si="5"/>
        <v>0</v>
      </c>
      <c r="E86" s="90"/>
      <c r="F86" s="92">
        <f t="shared" si="6"/>
        <v>0</v>
      </c>
      <c r="G86" s="90"/>
      <c r="H86" s="92">
        <f t="shared" si="7"/>
        <v>0</v>
      </c>
      <c r="I86" s="90"/>
      <c r="J86" s="92">
        <f t="shared" si="8"/>
        <v>0</v>
      </c>
      <c r="K86" s="90"/>
      <c r="L86" s="92">
        <f t="shared" si="9"/>
        <v>0</v>
      </c>
      <c r="O86" s="113" t="s">
        <v>181</v>
      </c>
      <c r="P86" s="106"/>
      <c r="Q86" s="106"/>
      <c r="R86" s="106"/>
      <c r="S86" s="106"/>
      <c r="T86" s="106"/>
    </row>
    <row r="87" spans="1:19" s="24" customFormat="1" ht="12.75">
      <c r="A87" s="137" t="s">
        <v>213</v>
      </c>
      <c r="B87" s="184">
        <f>10/19</f>
        <v>0.5263157894736842</v>
      </c>
      <c r="C87" s="90"/>
      <c r="D87" s="92">
        <f t="shared" si="5"/>
        <v>0</v>
      </c>
      <c r="E87" s="90"/>
      <c r="F87" s="92">
        <f t="shared" si="6"/>
        <v>0</v>
      </c>
      <c r="G87" s="90"/>
      <c r="H87" s="92">
        <f t="shared" si="7"/>
        <v>0</v>
      </c>
      <c r="I87" s="90"/>
      <c r="J87" s="92">
        <f t="shared" si="8"/>
        <v>0</v>
      </c>
      <c r="K87" s="90"/>
      <c r="L87" s="92">
        <f t="shared" si="9"/>
        <v>0</v>
      </c>
      <c r="P87" s="106"/>
      <c r="Q87" s="106"/>
      <c r="R87" s="106"/>
      <c r="S87" s="106"/>
    </row>
    <row r="88" spans="1:12" s="24" customFormat="1" ht="12.75">
      <c r="A88" s="137" t="s">
        <v>214</v>
      </c>
      <c r="B88" s="184">
        <f t="shared" si="10"/>
        <v>0.05263157894736842</v>
      </c>
      <c r="C88" s="90"/>
      <c r="D88" s="92">
        <f t="shared" si="5"/>
        <v>0</v>
      </c>
      <c r="E88" s="90"/>
      <c r="F88" s="92">
        <f t="shared" si="6"/>
        <v>0</v>
      </c>
      <c r="G88" s="90"/>
      <c r="H88" s="92">
        <f t="shared" si="7"/>
        <v>0</v>
      </c>
      <c r="I88" s="90"/>
      <c r="J88" s="92">
        <f t="shared" si="8"/>
        <v>0</v>
      </c>
      <c r="K88" s="90"/>
      <c r="L88" s="92">
        <f t="shared" si="9"/>
        <v>0</v>
      </c>
    </row>
    <row r="89" spans="1:12" s="24" customFormat="1" ht="12.75">
      <c r="A89" s="137" t="s">
        <v>215</v>
      </c>
      <c r="B89" s="184">
        <f t="shared" si="10"/>
        <v>0.05263157894736842</v>
      </c>
      <c r="C89" s="89"/>
      <c r="D89" s="92">
        <f t="shared" si="5"/>
        <v>0</v>
      </c>
      <c r="E89" s="89"/>
      <c r="F89" s="92">
        <f t="shared" si="6"/>
        <v>0</v>
      </c>
      <c r="G89" s="89"/>
      <c r="H89" s="92">
        <f t="shared" si="7"/>
        <v>0</v>
      </c>
      <c r="I89" s="89"/>
      <c r="J89" s="92">
        <f t="shared" si="8"/>
        <v>0</v>
      </c>
      <c r="K89" s="89"/>
      <c r="L89" s="92">
        <f t="shared" si="9"/>
        <v>0</v>
      </c>
    </row>
    <row r="90" spans="1:12" s="24" customFormat="1" ht="12.75">
      <c r="A90" s="137" t="s">
        <v>216</v>
      </c>
      <c r="B90" s="184">
        <v>0.05</v>
      </c>
      <c r="C90" s="89"/>
      <c r="D90" s="92">
        <f t="shared" si="5"/>
        <v>0</v>
      </c>
      <c r="E90" s="89"/>
      <c r="F90" s="92">
        <f t="shared" si="6"/>
        <v>0</v>
      </c>
      <c r="G90" s="89"/>
      <c r="H90" s="92">
        <f t="shared" si="7"/>
        <v>0</v>
      </c>
      <c r="I90" s="89"/>
      <c r="J90" s="92">
        <f t="shared" si="8"/>
        <v>0</v>
      </c>
      <c r="K90" s="89"/>
      <c r="L90" s="92">
        <f t="shared" si="9"/>
        <v>0</v>
      </c>
    </row>
    <row r="91" spans="1:12" s="24" customFormat="1" ht="12.75">
      <c r="A91" s="137" t="s">
        <v>237</v>
      </c>
      <c r="B91" s="184">
        <f t="shared" si="10"/>
        <v>0.05263157894736842</v>
      </c>
      <c r="C91" s="89"/>
      <c r="D91" s="92">
        <f t="shared" si="5"/>
        <v>0</v>
      </c>
      <c r="E91" s="89"/>
      <c r="F91" s="92">
        <f t="shared" si="6"/>
        <v>0</v>
      </c>
      <c r="G91" s="89"/>
      <c r="H91" s="92">
        <f t="shared" si="7"/>
        <v>0</v>
      </c>
      <c r="I91" s="89"/>
      <c r="J91" s="92">
        <f t="shared" si="8"/>
        <v>0</v>
      </c>
      <c r="K91" s="89"/>
      <c r="L91" s="92">
        <f t="shared" si="9"/>
        <v>0</v>
      </c>
    </row>
    <row r="92" spans="1:12" s="24" customFormat="1" ht="12.75">
      <c r="A92" s="137" t="s">
        <v>217</v>
      </c>
      <c r="B92" s="184">
        <v>0.11</v>
      </c>
      <c r="C92" s="89"/>
      <c r="D92" s="92">
        <f t="shared" si="5"/>
        <v>0</v>
      </c>
      <c r="E92" s="89"/>
      <c r="F92" s="92">
        <f t="shared" si="6"/>
        <v>0</v>
      </c>
      <c r="G92" s="89"/>
      <c r="H92" s="92">
        <f t="shared" si="7"/>
        <v>0</v>
      </c>
      <c r="I92" s="89"/>
      <c r="J92" s="92">
        <f t="shared" si="8"/>
        <v>0</v>
      </c>
      <c r="K92" s="89"/>
      <c r="L92" s="92">
        <f t="shared" si="9"/>
        <v>0</v>
      </c>
    </row>
    <row r="93" spans="1:12" s="24" customFormat="1" ht="12.75">
      <c r="A93" s="84" t="s">
        <v>16</v>
      </c>
      <c r="B93" s="93">
        <f>SUM(B85:B92)</f>
        <v>1.0021052631578946</v>
      </c>
      <c r="C93" s="85"/>
      <c r="D93" s="91">
        <f>SUM(D85:D92)</f>
        <v>0</v>
      </c>
      <c r="E93" s="85"/>
      <c r="F93" s="91">
        <f>SUM(F85:F92)</f>
        <v>0</v>
      </c>
      <c r="G93" s="85"/>
      <c r="H93" s="91">
        <f>SUM(H85:H92)</f>
        <v>0</v>
      </c>
      <c r="I93" s="85"/>
      <c r="J93" s="91">
        <f>SUM(J85:J92)</f>
        <v>0</v>
      </c>
      <c r="K93" s="85"/>
      <c r="L93" s="91">
        <f>SUM(L85:L92)</f>
        <v>0</v>
      </c>
    </row>
    <row r="94" spans="1:17" s="24" customFormat="1" ht="12.75">
      <c r="A94" s="81"/>
      <c r="B94" s="81"/>
      <c r="C94" s="81"/>
      <c r="D94" s="81"/>
      <c r="E94" s="81"/>
      <c r="F94" s="82"/>
      <c r="G94" s="82"/>
      <c r="H94" s="82"/>
      <c r="I94" s="82"/>
      <c r="J94" s="82"/>
      <c r="K94" s="82"/>
      <c r="L94" s="82"/>
      <c r="O94" s="83"/>
      <c r="P94" s="83"/>
      <c r="Q94" s="83"/>
    </row>
    <row r="95" spans="1:4" ht="12.75">
      <c r="A95" s="42" t="s">
        <v>11</v>
      </c>
      <c r="B95" s="43"/>
      <c r="C95" s="43"/>
      <c r="D95" s="43"/>
    </row>
    <row r="96" spans="1:12" ht="27" customHeight="1">
      <c r="A96" s="200" t="s">
        <v>188</v>
      </c>
      <c r="B96" s="204"/>
      <c r="C96" s="204"/>
      <c r="D96" s="204"/>
      <c r="E96" s="204"/>
      <c r="F96" s="204"/>
      <c r="G96" s="204"/>
      <c r="H96" s="204"/>
      <c r="I96" s="204"/>
      <c r="J96" s="204"/>
      <c r="K96" s="204"/>
      <c r="L96" s="204"/>
    </row>
    <row r="97" spans="1:12" ht="12.75">
      <c r="A97" s="200" t="s">
        <v>189</v>
      </c>
      <c r="B97" s="204"/>
      <c r="C97" s="204"/>
      <c r="D97" s="204"/>
      <c r="E97" s="204"/>
      <c r="F97" s="204"/>
      <c r="G97" s="204"/>
      <c r="H97" s="204"/>
      <c r="I97" s="204"/>
      <c r="J97" s="204"/>
      <c r="K97" s="204"/>
      <c r="L97" s="204"/>
    </row>
    <row r="98" spans="1:12" ht="27" customHeight="1">
      <c r="A98" s="200" t="s">
        <v>239</v>
      </c>
      <c r="B98" s="204"/>
      <c r="C98" s="204"/>
      <c r="D98" s="204"/>
      <c r="E98" s="204"/>
      <c r="F98" s="204"/>
      <c r="G98" s="204"/>
      <c r="H98" s="204"/>
      <c r="I98" s="204"/>
      <c r="J98" s="204"/>
      <c r="K98" s="204"/>
      <c r="L98" s="204"/>
    </row>
    <row r="99" spans="1:12" ht="25.5" customHeight="1">
      <c r="A99" s="205" t="s">
        <v>235</v>
      </c>
      <c r="B99" s="204"/>
      <c r="C99" s="204"/>
      <c r="D99" s="204"/>
      <c r="E99" s="204"/>
      <c r="F99" s="204"/>
      <c r="G99" s="204"/>
      <c r="H99" s="204"/>
      <c r="I99" s="204"/>
      <c r="J99" s="204"/>
      <c r="K99" s="204"/>
      <c r="L99" s="204"/>
    </row>
    <row r="100" spans="1:12" ht="25.5" customHeight="1">
      <c r="A100" s="203" t="s">
        <v>236</v>
      </c>
      <c r="B100" s="204"/>
      <c r="C100" s="204"/>
      <c r="D100" s="204"/>
      <c r="E100" s="204"/>
      <c r="F100" s="204"/>
      <c r="G100" s="204"/>
      <c r="H100" s="204"/>
      <c r="I100" s="204"/>
      <c r="J100" s="204"/>
      <c r="K100" s="204"/>
      <c r="L100" s="204"/>
    </row>
    <row r="101" spans="1:12" ht="27.75" customHeight="1">
      <c r="A101" s="203" t="s">
        <v>238</v>
      </c>
      <c r="B101" s="204"/>
      <c r="C101" s="204"/>
      <c r="D101" s="204"/>
      <c r="E101" s="204"/>
      <c r="F101" s="204"/>
      <c r="G101" s="204"/>
      <c r="H101" s="204"/>
      <c r="I101" s="204"/>
      <c r="J101" s="204"/>
      <c r="K101" s="204"/>
      <c r="L101" s="204"/>
    </row>
    <row r="102" spans="1:12" ht="14.25" customHeight="1">
      <c r="A102" s="203" t="s">
        <v>353</v>
      </c>
      <c r="B102" s="204"/>
      <c r="C102" s="204"/>
      <c r="D102" s="204"/>
      <c r="E102" s="204"/>
      <c r="F102" s="204"/>
      <c r="G102" s="204"/>
      <c r="H102" s="204"/>
      <c r="I102" s="204"/>
      <c r="J102" s="204"/>
      <c r="K102" s="204"/>
      <c r="L102" s="204"/>
    </row>
    <row r="103" spans="1:12" ht="14.25" customHeight="1">
      <c r="A103" s="203" t="s">
        <v>354</v>
      </c>
      <c r="B103" s="204"/>
      <c r="C103" s="204"/>
      <c r="D103" s="204"/>
      <c r="E103" s="204"/>
      <c r="F103" s="204"/>
      <c r="G103" s="204"/>
      <c r="H103" s="204"/>
      <c r="I103" s="204"/>
      <c r="J103" s="204"/>
      <c r="K103" s="204"/>
      <c r="L103" s="204"/>
    </row>
    <row r="104" spans="1:12" ht="14.25" customHeight="1">
      <c r="A104" s="203" t="s">
        <v>352</v>
      </c>
      <c r="B104" s="204"/>
      <c r="C104" s="204"/>
      <c r="D104" s="204"/>
      <c r="E104" s="204"/>
      <c r="F104" s="204"/>
      <c r="G104" s="204"/>
      <c r="H104" s="204"/>
      <c r="I104" s="204"/>
      <c r="J104" s="204"/>
      <c r="K104" s="204"/>
      <c r="L104" s="204"/>
    </row>
  </sheetData>
  <mergeCells count="9">
    <mergeCell ref="A104:L104"/>
    <mergeCell ref="A96:L96"/>
    <mergeCell ref="A101:L101"/>
    <mergeCell ref="A102:L102"/>
    <mergeCell ref="A97:L97"/>
    <mergeCell ref="A98:L98"/>
    <mergeCell ref="A99:L99"/>
    <mergeCell ref="A100:L100"/>
    <mergeCell ref="A103:L103"/>
  </mergeCells>
  <dataValidations count="1">
    <dataValidation type="list" allowBlank="1" showInputMessage="1" showErrorMessage="1" sqref="E56:E75 E32:E51 E8:E27">
      <formula1>$O$2:$O$3</formula1>
    </dataValidation>
  </dataValidations>
  <printOptions/>
  <pageMargins left="0.5" right="0.5" top="1" bottom="1" header="0.5" footer="0.5"/>
  <pageSetup horizontalDpi="300" verticalDpi="300" orientation="landscape" r:id="rId2"/>
  <headerFooter alignWithMargins="0">
    <oddHeader>&amp;C&amp;"Arial,Bold"&amp;9
</oddHeader>
    <oddFooter>&amp;L&amp;A&amp;C&amp;P of &amp;N&amp;RRFP 010708-NCRO</oddFooter>
  </headerFooter>
  <rowBreaks count="4" manualBreakCount="4">
    <brk id="29" max="255" man="1"/>
    <brk id="53" max="255" man="1"/>
    <brk id="77" max="255" man="1"/>
    <brk id="94" max="255" man="1"/>
  </rowBreaks>
  <drawing r:id="rId1"/>
</worksheet>
</file>

<file path=xl/worksheets/sheet9.xml><?xml version="1.0" encoding="utf-8"?>
<worksheet xmlns="http://schemas.openxmlformats.org/spreadsheetml/2006/main" xmlns:r="http://schemas.openxmlformats.org/officeDocument/2006/relationships">
  <sheetPr codeName="Sheet7"/>
  <dimension ref="A1:L36"/>
  <sheetViews>
    <sheetView showGridLines="0" workbookViewId="0" topLeftCell="A1">
      <selection activeCell="A1" sqref="A1"/>
    </sheetView>
  </sheetViews>
  <sheetFormatPr defaultColWidth="9.140625" defaultRowHeight="12.75"/>
  <cols>
    <col min="1" max="1" width="6.00390625" style="0" customWidth="1"/>
    <col min="2" max="2" width="11.28125" style="0" customWidth="1"/>
    <col min="3" max="3" width="10.00390625" style="0" customWidth="1"/>
    <col min="4" max="4" width="7.421875" style="0" customWidth="1"/>
    <col min="5" max="5" width="10.28125" style="0" customWidth="1"/>
    <col min="6" max="9" width="9.421875" style="0" customWidth="1"/>
    <col min="10" max="10" width="10.7109375" style="0" customWidth="1"/>
    <col min="11" max="12" width="9.421875" style="0" customWidth="1"/>
  </cols>
  <sheetData>
    <row r="1" spans="1:2" ht="15">
      <c r="A1" s="50" t="str">
        <f>TOC!A1</f>
        <v>Phoenix Program Cost Workbook</v>
      </c>
      <c r="B1" s="50"/>
    </row>
    <row r="2" spans="1:2" ht="15">
      <c r="A2" s="50" t="s">
        <v>94</v>
      </c>
      <c r="B2" s="50"/>
    </row>
    <row r="3" spans="1:2" ht="17.25" customHeight="1">
      <c r="A3" s="51" t="str">
        <f>TOC!$B$3</f>
        <v>&lt;Bidder Name&gt;</v>
      </c>
      <c r="B3" s="51"/>
    </row>
    <row r="4" spans="1:2" ht="17.25" customHeight="1">
      <c r="A4" s="51" t="str">
        <f>TOC!$B$4</f>
        <v>&lt;Select Pricing Scenario&gt;</v>
      </c>
      <c r="B4" s="51"/>
    </row>
    <row r="5" ht="12.75">
      <c r="A5" s="2"/>
    </row>
    <row r="6" spans="1:12" s="3" customFormat="1" ht="12.75">
      <c r="A6" s="65" t="s">
        <v>94</v>
      </c>
      <c r="B6" s="14"/>
      <c r="C6" s="46"/>
      <c r="D6" s="32"/>
      <c r="E6" s="32"/>
      <c r="F6" s="32"/>
      <c r="G6" s="32"/>
      <c r="H6" s="32"/>
      <c r="I6" s="32"/>
      <c r="J6" s="32"/>
      <c r="K6" s="32"/>
      <c r="L6" s="31"/>
    </row>
    <row r="7" spans="1:12" s="3" customFormat="1" ht="45">
      <c r="A7" s="29" t="s">
        <v>96</v>
      </c>
      <c r="B7" s="29" t="s">
        <v>97</v>
      </c>
      <c r="C7" s="30" t="s">
        <v>33</v>
      </c>
      <c r="D7" s="45" t="s">
        <v>28</v>
      </c>
      <c r="E7" s="36" t="str">
        <f>'VII-1. Total Cost Summary'!B7</f>
        <v>Total
One-time
Costs</v>
      </c>
      <c r="F7" s="36" t="str">
        <f>'VII-1. Total Cost Summary'!C7</f>
        <v>Year 1
M&amp;O</v>
      </c>
      <c r="G7" s="36" t="str">
        <f>'VII-1. Total Cost Summary'!D7</f>
        <v>Year 2
M&amp;O</v>
      </c>
      <c r="H7" s="36" t="str">
        <f>'VII-1. Total Cost Summary'!E7</f>
        <v>Year 3
M&amp;O</v>
      </c>
      <c r="I7" s="36" t="str">
        <f>'VII-1. Total Cost Summary'!F7</f>
        <v>Year 4
M&amp;O</v>
      </c>
      <c r="J7" s="36" t="str">
        <f>'VII-1. Total Cost Summary'!G7</f>
        <v>Year 5
M&amp;O</v>
      </c>
      <c r="K7" s="36" t="str">
        <f>'VII-1. Total Cost Summary'!H7</f>
        <v>Total Ongoing Costs</v>
      </c>
      <c r="L7" s="36" t="str">
        <f>'VII-1. Total Cost Summary'!I7</f>
        <v>Total
Costs</v>
      </c>
    </row>
    <row r="8" spans="1:12" s="3" customFormat="1" ht="12.75">
      <c r="A8" s="68">
        <v>1</v>
      </c>
      <c r="B8" s="27" t="s">
        <v>30</v>
      </c>
      <c r="C8" s="25"/>
      <c r="D8" s="26"/>
      <c r="E8" s="66">
        <f>C8*D8</f>
        <v>0</v>
      </c>
      <c r="F8" s="25"/>
      <c r="G8" s="25"/>
      <c r="H8" s="25"/>
      <c r="I8" s="25"/>
      <c r="J8" s="25"/>
      <c r="K8" s="66">
        <f aca="true" t="shared" si="0" ref="K8:K15">SUM(F8:J8)</f>
        <v>0</v>
      </c>
      <c r="L8" s="66">
        <f aca="true" t="shared" si="1" ref="L8:L15">E8+K8</f>
        <v>0</v>
      </c>
    </row>
    <row r="9" spans="1:12" s="3" customFormat="1" ht="12.75">
      <c r="A9" s="68">
        <v>2</v>
      </c>
      <c r="B9" s="27" t="s">
        <v>31</v>
      </c>
      <c r="C9" s="25"/>
      <c r="D9" s="26"/>
      <c r="E9" s="66">
        <f aca="true" t="shared" si="2" ref="E9:E15">C9*D9</f>
        <v>0</v>
      </c>
      <c r="F9" s="25"/>
      <c r="G9" s="25"/>
      <c r="H9" s="25"/>
      <c r="I9" s="25"/>
      <c r="J9" s="25"/>
      <c r="K9" s="66">
        <f t="shared" si="0"/>
        <v>0</v>
      </c>
      <c r="L9" s="66">
        <f t="shared" si="1"/>
        <v>0</v>
      </c>
    </row>
    <row r="10" spans="1:12" s="3" customFormat="1" ht="12.75">
      <c r="A10" s="68">
        <v>3</v>
      </c>
      <c r="B10" s="27" t="s">
        <v>34</v>
      </c>
      <c r="C10" s="25"/>
      <c r="D10" s="26"/>
      <c r="E10" s="66">
        <f t="shared" si="2"/>
        <v>0</v>
      </c>
      <c r="F10" s="25"/>
      <c r="G10" s="25"/>
      <c r="H10" s="25"/>
      <c r="I10" s="25"/>
      <c r="J10" s="25"/>
      <c r="K10" s="66">
        <f t="shared" si="0"/>
        <v>0</v>
      </c>
      <c r="L10" s="66">
        <f t="shared" si="1"/>
        <v>0</v>
      </c>
    </row>
    <row r="11" spans="1:12" s="3" customFormat="1" ht="12.75">
      <c r="A11" s="68"/>
      <c r="B11" s="27"/>
      <c r="C11" s="25"/>
      <c r="D11" s="26"/>
      <c r="E11" s="66">
        <f t="shared" si="2"/>
        <v>0</v>
      </c>
      <c r="F11" s="25"/>
      <c r="G11" s="25"/>
      <c r="H11" s="25"/>
      <c r="I11" s="25"/>
      <c r="J11" s="25"/>
      <c r="K11" s="66">
        <f t="shared" si="0"/>
        <v>0</v>
      </c>
      <c r="L11" s="66">
        <f t="shared" si="1"/>
        <v>0</v>
      </c>
    </row>
    <row r="12" spans="1:12" s="3" customFormat="1" ht="12.75">
      <c r="A12" s="68"/>
      <c r="B12" s="27"/>
      <c r="C12" s="25"/>
      <c r="D12" s="26"/>
      <c r="E12" s="66">
        <f t="shared" si="2"/>
        <v>0</v>
      </c>
      <c r="F12" s="25"/>
      <c r="G12" s="25"/>
      <c r="H12" s="25"/>
      <c r="I12" s="25"/>
      <c r="J12" s="25"/>
      <c r="K12" s="66">
        <f t="shared" si="0"/>
        <v>0</v>
      </c>
      <c r="L12" s="66">
        <f t="shared" si="1"/>
        <v>0</v>
      </c>
    </row>
    <row r="13" spans="1:12" s="3" customFormat="1" ht="12.75">
      <c r="A13" s="68"/>
      <c r="B13" s="27"/>
      <c r="C13" s="25"/>
      <c r="D13" s="26"/>
      <c r="E13" s="66">
        <f t="shared" si="2"/>
        <v>0</v>
      </c>
      <c r="F13" s="25"/>
      <c r="G13" s="25"/>
      <c r="H13" s="25"/>
      <c r="I13" s="25"/>
      <c r="J13" s="25"/>
      <c r="K13" s="66">
        <f t="shared" si="0"/>
        <v>0</v>
      </c>
      <c r="L13" s="66">
        <f t="shared" si="1"/>
        <v>0</v>
      </c>
    </row>
    <row r="14" spans="1:12" s="3" customFormat="1" ht="12.75">
      <c r="A14" s="68"/>
      <c r="B14" s="27"/>
      <c r="C14" s="25"/>
      <c r="D14" s="26"/>
      <c r="E14" s="66">
        <f t="shared" si="2"/>
        <v>0</v>
      </c>
      <c r="F14" s="25"/>
      <c r="G14" s="25"/>
      <c r="H14" s="25"/>
      <c r="I14" s="25"/>
      <c r="J14" s="25"/>
      <c r="K14" s="66">
        <f t="shared" si="0"/>
        <v>0</v>
      </c>
      <c r="L14" s="66">
        <f t="shared" si="1"/>
        <v>0</v>
      </c>
    </row>
    <row r="15" spans="1:12" s="3" customFormat="1" ht="12.75">
      <c r="A15" s="68"/>
      <c r="B15" s="27"/>
      <c r="C15" s="25"/>
      <c r="D15" s="26"/>
      <c r="E15" s="66">
        <f t="shared" si="2"/>
        <v>0</v>
      </c>
      <c r="F15" s="25"/>
      <c r="G15" s="25"/>
      <c r="H15" s="25"/>
      <c r="I15" s="25"/>
      <c r="J15" s="25"/>
      <c r="K15" s="66">
        <f t="shared" si="0"/>
        <v>0</v>
      </c>
      <c r="L15" s="66">
        <f t="shared" si="1"/>
        <v>0</v>
      </c>
    </row>
    <row r="16" spans="1:12" s="3" customFormat="1" ht="12.75">
      <c r="A16" s="95" t="s">
        <v>95</v>
      </c>
      <c r="B16" s="96"/>
      <c r="C16" s="97"/>
      <c r="D16" s="98"/>
      <c r="E16" s="66">
        <f aca="true" t="shared" si="3" ref="E16:L16">SUM(E8:E15)</f>
        <v>0</v>
      </c>
      <c r="F16" s="66">
        <f t="shared" si="3"/>
        <v>0</v>
      </c>
      <c r="G16" s="66">
        <f t="shared" si="3"/>
        <v>0</v>
      </c>
      <c r="H16" s="66">
        <f t="shared" si="3"/>
        <v>0</v>
      </c>
      <c r="I16" s="66">
        <f t="shared" si="3"/>
        <v>0</v>
      </c>
      <c r="J16" s="66">
        <f t="shared" si="3"/>
        <v>0</v>
      </c>
      <c r="K16" s="66">
        <f t="shared" si="3"/>
        <v>0</v>
      </c>
      <c r="L16" s="66">
        <f t="shared" si="3"/>
        <v>0</v>
      </c>
    </row>
    <row r="18" spans="1:12" ht="12.75">
      <c r="A18" s="65" t="s">
        <v>44</v>
      </c>
      <c r="B18" s="14"/>
      <c r="C18" s="46"/>
      <c r="D18" s="32"/>
      <c r="E18" s="32"/>
      <c r="F18" s="32"/>
      <c r="G18" s="32"/>
      <c r="H18" s="32"/>
      <c r="I18" s="32"/>
      <c r="J18" s="32"/>
      <c r="K18" s="32"/>
      <c r="L18" s="31"/>
    </row>
    <row r="19" spans="1:12" ht="69" customHeight="1">
      <c r="A19" s="29" t="s">
        <v>96</v>
      </c>
      <c r="B19" s="29" t="s">
        <v>97</v>
      </c>
      <c r="C19" s="29" t="s">
        <v>184</v>
      </c>
      <c r="D19" s="29" t="s">
        <v>65</v>
      </c>
      <c r="E19" s="29" t="s">
        <v>48</v>
      </c>
      <c r="F19" s="29" t="s">
        <v>45</v>
      </c>
      <c r="G19" s="29" t="s">
        <v>46</v>
      </c>
      <c r="H19" s="29" t="s">
        <v>47</v>
      </c>
      <c r="I19" s="76" t="s">
        <v>1</v>
      </c>
      <c r="J19" s="76" t="s">
        <v>185</v>
      </c>
      <c r="K19" s="29" t="s">
        <v>27</v>
      </c>
      <c r="L19" s="29" t="s">
        <v>29</v>
      </c>
    </row>
    <row r="20" spans="1:12" ht="12.75">
      <c r="A20" s="69">
        <v>1</v>
      </c>
      <c r="B20" s="138" t="s">
        <v>30</v>
      </c>
      <c r="C20" s="138"/>
      <c r="D20" s="138"/>
      <c r="E20" s="138"/>
      <c r="F20" s="138"/>
      <c r="G20" s="138"/>
      <c r="H20" s="138"/>
      <c r="I20" s="140"/>
      <c r="J20" s="141"/>
      <c r="K20" s="138"/>
      <c r="L20" s="139"/>
    </row>
    <row r="21" spans="1:12" ht="12.75">
      <c r="A21" s="69">
        <v>2</v>
      </c>
      <c r="B21" s="138" t="s">
        <v>31</v>
      </c>
      <c r="C21" s="138"/>
      <c r="D21" s="138"/>
      <c r="E21" s="138"/>
      <c r="F21" s="138"/>
      <c r="G21" s="138"/>
      <c r="H21" s="138"/>
      <c r="I21" s="140"/>
      <c r="J21" s="141"/>
      <c r="K21" s="138"/>
      <c r="L21" s="139"/>
    </row>
    <row r="22" spans="1:12" ht="12.75">
      <c r="A22" s="69">
        <v>3</v>
      </c>
      <c r="B22" s="138" t="s">
        <v>34</v>
      </c>
      <c r="C22" s="138"/>
      <c r="D22" s="138"/>
      <c r="E22" s="138"/>
      <c r="F22" s="138"/>
      <c r="G22" s="138"/>
      <c r="H22" s="138"/>
      <c r="I22" s="140"/>
      <c r="J22" s="141"/>
      <c r="K22" s="138"/>
      <c r="L22" s="139"/>
    </row>
    <row r="23" spans="1:12" ht="12.75">
      <c r="A23" s="69"/>
      <c r="B23" s="138"/>
      <c r="C23" s="138"/>
      <c r="D23" s="138"/>
      <c r="E23" s="138"/>
      <c r="F23" s="138"/>
      <c r="G23" s="138"/>
      <c r="H23" s="138"/>
      <c r="I23" s="140"/>
      <c r="J23" s="141"/>
      <c r="K23" s="138"/>
      <c r="L23" s="139"/>
    </row>
    <row r="24" spans="1:12" ht="12.75">
      <c r="A24" s="69"/>
      <c r="B24" s="138"/>
      <c r="C24" s="138"/>
      <c r="D24" s="138"/>
      <c r="E24" s="138"/>
      <c r="F24" s="138"/>
      <c r="G24" s="138"/>
      <c r="H24" s="138"/>
      <c r="I24" s="140"/>
      <c r="J24" s="141"/>
      <c r="K24" s="138"/>
      <c r="L24" s="139"/>
    </row>
    <row r="25" spans="1:12" ht="12.75">
      <c r="A25" s="69"/>
      <c r="B25" s="138"/>
      <c r="C25" s="138"/>
      <c r="D25" s="138"/>
      <c r="E25" s="138"/>
      <c r="F25" s="138"/>
      <c r="G25" s="138"/>
      <c r="H25" s="138"/>
      <c r="I25" s="140"/>
      <c r="J25" s="141"/>
      <c r="K25" s="138"/>
      <c r="L25" s="139"/>
    </row>
    <row r="26" spans="1:12" ht="12.75">
      <c r="A26" s="69"/>
      <c r="B26" s="138"/>
      <c r="C26" s="138"/>
      <c r="D26" s="138"/>
      <c r="E26" s="138"/>
      <c r="F26" s="138"/>
      <c r="G26" s="138"/>
      <c r="H26" s="138"/>
      <c r="I26" s="140"/>
      <c r="J26" s="141"/>
      <c r="K26" s="138"/>
      <c r="L26" s="139"/>
    </row>
    <row r="27" spans="1:12" ht="12.75">
      <c r="A27" s="69"/>
      <c r="B27" s="138"/>
      <c r="C27" s="138"/>
      <c r="D27" s="138"/>
      <c r="E27" s="138"/>
      <c r="F27" s="138"/>
      <c r="G27" s="138"/>
      <c r="H27" s="138"/>
      <c r="I27" s="140"/>
      <c r="J27" s="141"/>
      <c r="K27" s="138"/>
      <c r="L27" s="139"/>
    </row>
    <row r="29" spans="1:5" ht="12.75">
      <c r="A29" s="2" t="s">
        <v>11</v>
      </c>
      <c r="B29" s="8"/>
      <c r="C29" s="8"/>
      <c r="D29" s="8"/>
      <c r="E29" s="8"/>
    </row>
    <row r="30" spans="1:12" ht="27" customHeight="1">
      <c r="A30" s="200" t="s">
        <v>99</v>
      </c>
      <c r="B30" s="200"/>
      <c r="C30" s="200"/>
      <c r="D30" s="200"/>
      <c r="E30" s="200"/>
      <c r="F30" s="201"/>
      <c r="G30" s="201"/>
      <c r="H30" s="201"/>
      <c r="I30" s="201"/>
      <c r="J30" s="201"/>
      <c r="K30" s="201"/>
      <c r="L30" s="201"/>
    </row>
    <row r="31" spans="1:12" ht="12.75">
      <c r="A31" s="200" t="s">
        <v>240</v>
      </c>
      <c r="B31" s="201"/>
      <c r="C31" s="201"/>
      <c r="D31" s="201"/>
      <c r="E31" s="201"/>
      <c r="F31" s="201"/>
      <c r="G31" s="201"/>
      <c r="H31" s="201"/>
      <c r="I31" s="201"/>
      <c r="J31" s="201"/>
      <c r="K31" s="201"/>
      <c r="L31" s="201"/>
    </row>
    <row r="32" spans="1:12" ht="27.75" customHeight="1">
      <c r="A32" s="200" t="s">
        <v>355</v>
      </c>
      <c r="B32" s="201"/>
      <c r="C32" s="201"/>
      <c r="D32" s="201"/>
      <c r="E32" s="201"/>
      <c r="F32" s="201"/>
      <c r="G32" s="201"/>
      <c r="H32" s="201"/>
      <c r="I32" s="201"/>
      <c r="J32" s="201"/>
      <c r="K32" s="201"/>
      <c r="L32" s="201"/>
    </row>
    <row r="33" spans="1:12" ht="26.25" customHeight="1">
      <c r="A33" s="200" t="s">
        <v>241</v>
      </c>
      <c r="B33" s="201"/>
      <c r="C33" s="201"/>
      <c r="D33" s="201"/>
      <c r="E33" s="201"/>
      <c r="F33" s="201"/>
      <c r="G33" s="201"/>
      <c r="H33" s="201"/>
      <c r="I33" s="201"/>
      <c r="J33" s="201"/>
      <c r="K33" s="201"/>
      <c r="L33" s="201"/>
    </row>
    <row r="34" spans="1:12" ht="12.75">
      <c r="A34" s="200" t="s">
        <v>242</v>
      </c>
      <c r="B34" s="201"/>
      <c r="C34" s="201"/>
      <c r="D34" s="201"/>
      <c r="E34" s="201"/>
      <c r="F34" s="201"/>
      <c r="G34" s="201"/>
      <c r="H34" s="201"/>
      <c r="I34" s="201"/>
      <c r="J34" s="201"/>
      <c r="K34" s="201"/>
      <c r="L34" s="201"/>
    </row>
    <row r="35" spans="1:12" ht="38.25" customHeight="1">
      <c r="A35" s="205" t="s">
        <v>243</v>
      </c>
      <c r="B35" s="201"/>
      <c r="C35" s="201"/>
      <c r="D35" s="201"/>
      <c r="E35" s="201"/>
      <c r="F35" s="201"/>
      <c r="G35" s="201"/>
      <c r="H35" s="201"/>
      <c r="I35" s="201"/>
      <c r="J35" s="201"/>
      <c r="K35" s="201"/>
      <c r="L35" s="201"/>
    </row>
    <row r="36" ht="12.75">
      <c r="A36" s="78" t="s">
        <v>244</v>
      </c>
    </row>
  </sheetData>
  <mergeCells count="6">
    <mergeCell ref="A32:L32"/>
    <mergeCell ref="A35:L35"/>
    <mergeCell ref="A30:L30"/>
    <mergeCell ref="A31:L31"/>
    <mergeCell ref="A33:L33"/>
    <mergeCell ref="A34:L34"/>
  </mergeCells>
  <printOptions/>
  <pageMargins left="0.5" right="0.5" top="1" bottom="1" header="0.5" footer="0.5"/>
  <pageSetup fitToHeight="10" horizontalDpi="300" verticalDpi="300" orientation="landscape" r:id="rId2"/>
  <headerFooter alignWithMargins="0">
    <oddHeader>&amp;C&amp;"Arial,Bold"&amp;9
</oddHeader>
    <oddFooter>&amp;L&amp;A&amp;C&amp;P of &amp;N&amp;RRFP 010708-NCRO</oddFooter>
  </headerFooter>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Program</dc:title>
  <dc:subject/>
  <dc:creator>AOC</dc:creator>
  <cp:keywords/>
  <dc:description/>
  <cp:lastModifiedBy>Grant Walker</cp:lastModifiedBy>
  <cp:lastPrinted>2008-01-10T07:01:29Z</cp:lastPrinted>
  <dcterms:created xsi:type="dcterms:W3CDTF">2002-03-25T17:26:33Z</dcterms:created>
  <dcterms:modified xsi:type="dcterms:W3CDTF">2008-01-11T17:18:18Z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